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24226"/>
  <mc:AlternateContent xmlns:mc="http://schemas.openxmlformats.org/markup-compatibility/2006">
    <mc:Choice Requires="x15">
      <x15ac:absPath xmlns:x15ac="http://schemas.microsoft.com/office/spreadsheetml/2010/11/ac" url="C:\Users\derackch\Desktop\Evaluatieformulieren_PH\Opstartbeslissing\"/>
    </mc:Choice>
  </mc:AlternateContent>
  <xr:revisionPtr revIDLastSave="0" documentId="13_ncr:1_{73EF5D73-DC25-4EC0-AA3B-790414988E52}" xr6:coauthVersionLast="36" xr6:coauthVersionMax="36" xr10:uidLastSave="{00000000-0000-0000-0000-000000000000}"/>
  <bookViews>
    <workbookView xWindow="0" yWindow="0" windowWidth="23040" windowHeight="8508" tabRatio="906" xr2:uid="{00000000-000D-0000-FFFF-FFFF00000000}"/>
  </bookViews>
  <sheets>
    <sheet name="intro" sheetId="1" r:id="rId1"/>
    <sheet name=" Geact.Raming_excl. BTW" sheetId="2" r:id="rId2"/>
    <sheet name=" Geact.Raming_incl BTW" sheetId="3" r:id="rId3"/>
    <sheet name="Oppervlaktegegevens" sheetId="7" r:id="rId4"/>
    <sheet name="Deelforfaits" sheetId="8" r:id="rId5"/>
    <sheet name="gegevens rekenblad" sheetId="5" r:id="rId6"/>
  </sheets>
  <externalReferences>
    <externalReference r:id="rId7"/>
  </externalReferences>
  <definedNames>
    <definedName name="Z_9278FC9D_ACFF_4E64_8130_C6E47B2C0776_.wvu.Rows" localSheetId="1" hidden="1">' Geact.Raming_excl. BTW'!$11:$16,' Geact.Raming_excl. BTW'!$18:$24,' Geact.Raming_excl. BTW'!$26:$33,' Geact.Raming_excl. BTW'!$45:$57</definedName>
  </definedNames>
  <calcPr calcId="191029" concurrentCalc="0"/>
  <customWorkbookViews>
    <customWorkbookView name="Vermeiren, Nico - Persoonlijke weergave" guid="{9278FC9D-ACFF-4E64-8130-C6E47B2C0776}" mergeInterval="0" personalView="1" maximized="1" xWindow="2391" yWindow="-9" windowWidth="2118" windowHeight="1281" activeSheetId="2"/>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24" i="8" l="1"/>
  <c r="B30" i="8"/>
  <c r="N16" i="7"/>
  <c r="M16" i="7"/>
  <c r="J16" i="7"/>
  <c r="I16" i="7"/>
  <c r="F16" i="7"/>
  <c r="E16" i="7"/>
  <c r="B8" i="7"/>
  <c r="B7" i="7"/>
  <c r="B6" i="7"/>
  <c r="B5" i="7"/>
  <c r="H34" i="2"/>
  <c r="H36" i="2"/>
  <c r="D5" i="3"/>
  <c r="F5" i="3"/>
  <c r="H5" i="3"/>
  <c r="B5" i="3"/>
  <c r="I11" i="2"/>
  <c r="I7" i="3"/>
  <c r="H7" i="3"/>
  <c r="I12" i="2"/>
  <c r="I8" i="3"/>
  <c r="H8" i="3"/>
  <c r="I13" i="2"/>
  <c r="I9" i="3"/>
  <c r="H9" i="3"/>
  <c r="I14" i="2"/>
  <c r="I10" i="3"/>
  <c r="H10" i="3"/>
  <c r="I15" i="2"/>
  <c r="I11" i="3"/>
  <c r="H11" i="3"/>
  <c r="I16" i="2"/>
  <c r="I12" i="3"/>
  <c r="H16" i="2"/>
  <c r="H12" i="3"/>
  <c r="H6" i="3"/>
  <c r="I18" i="2"/>
  <c r="I14" i="3"/>
  <c r="H14" i="3"/>
  <c r="I19" i="2"/>
  <c r="I15" i="3"/>
  <c r="H15" i="3"/>
  <c r="I20" i="2"/>
  <c r="I16" i="3"/>
  <c r="H16" i="3"/>
  <c r="I21" i="2"/>
  <c r="I17" i="3"/>
  <c r="H17" i="3"/>
  <c r="I22" i="2"/>
  <c r="I18" i="3"/>
  <c r="H18" i="3"/>
  <c r="I23" i="2"/>
  <c r="I19" i="3"/>
  <c r="H19" i="3"/>
  <c r="I24" i="2"/>
  <c r="I20" i="3"/>
  <c r="H24" i="2"/>
  <c r="H20" i="3"/>
  <c r="H13" i="3"/>
  <c r="I26" i="2"/>
  <c r="I22" i="3"/>
  <c r="H22" i="3"/>
  <c r="I27" i="2"/>
  <c r="I23" i="3"/>
  <c r="H23" i="3"/>
  <c r="I28" i="2"/>
  <c r="I24" i="3"/>
  <c r="H24" i="3"/>
  <c r="I29" i="2"/>
  <c r="I25" i="3"/>
  <c r="H25" i="3"/>
  <c r="I30" i="2"/>
  <c r="I26" i="3"/>
  <c r="H26" i="3"/>
  <c r="I31" i="2"/>
  <c r="I27" i="3"/>
  <c r="H27" i="3"/>
  <c r="I32" i="2"/>
  <c r="I28" i="3"/>
  <c r="H28" i="3"/>
  <c r="I33" i="2"/>
  <c r="I29" i="3"/>
  <c r="H33" i="2"/>
  <c r="H29" i="3"/>
  <c r="H21" i="3"/>
  <c r="H30" i="3"/>
  <c r="I35" i="2"/>
  <c r="I31" i="3"/>
  <c r="H31" i="3"/>
  <c r="H32" i="3"/>
  <c r="I37" i="2"/>
  <c r="I33" i="3"/>
  <c r="H33" i="3"/>
  <c r="I38" i="2"/>
  <c r="I34" i="3"/>
  <c r="H34" i="3"/>
  <c r="I40" i="2"/>
  <c r="I35" i="3"/>
  <c r="H35" i="3"/>
  <c r="I41" i="2"/>
  <c r="I36" i="3"/>
  <c r="H36" i="3"/>
  <c r="H37" i="3"/>
  <c r="I45" i="2"/>
  <c r="I40" i="3"/>
  <c r="H40" i="3"/>
  <c r="I46" i="2"/>
  <c r="I41" i="3"/>
  <c r="H41" i="3"/>
  <c r="I47" i="2"/>
  <c r="I42" i="3"/>
  <c r="H42" i="3"/>
  <c r="I48" i="2"/>
  <c r="I43" i="3"/>
  <c r="H43" i="3"/>
  <c r="I49" i="2"/>
  <c r="I44" i="3"/>
  <c r="H44" i="3"/>
  <c r="I50" i="2"/>
  <c r="I45" i="3"/>
  <c r="H45" i="3"/>
  <c r="I51" i="2"/>
  <c r="I46" i="3"/>
  <c r="H46" i="3"/>
  <c r="I52" i="2"/>
  <c r="I47" i="3"/>
  <c r="H47" i="3"/>
  <c r="I53" i="2"/>
  <c r="I48" i="3"/>
  <c r="H48" i="3"/>
  <c r="I54" i="2"/>
  <c r="I49" i="3"/>
  <c r="H49" i="3"/>
  <c r="I55" i="2"/>
  <c r="I50" i="3"/>
  <c r="H50" i="3"/>
  <c r="I56" i="2"/>
  <c r="I51" i="3"/>
  <c r="H51" i="3"/>
  <c r="I57" i="2"/>
  <c r="I52" i="3"/>
  <c r="H57" i="2"/>
  <c r="H52" i="3"/>
  <c r="H39" i="3"/>
  <c r="H55" i="3"/>
  <c r="B34" i="2"/>
  <c r="B36" i="2"/>
  <c r="B42" i="2"/>
  <c r="B59" i="2"/>
  <c r="D34" i="2"/>
  <c r="D36" i="2"/>
  <c r="D42" i="2"/>
  <c r="D59" i="2"/>
  <c r="F34" i="2"/>
  <c r="F36" i="2"/>
  <c r="F42" i="2"/>
  <c r="F59" i="2"/>
  <c r="H42" i="2"/>
  <c r="H59" i="2"/>
  <c r="F57" i="2"/>
  <c r="D57" i="2"/>
  <c r="B57" i="2"/>
  <c r="H85" i="2"/>
  <c r="H84" i="2"/>
  <c r="H82" i="2"/>
  <c r="H80" i="2"/>
  <c r="H79" i="2"/>
  <c r="H78" i="2"/>
  <c r="F85" i="2"/>
  <c r="F84" i="2"/>
  <c r="F82" i="2"/>
  <c r="F80" i="2"/>
  <c r="F79" i="2"/>
  <c r="F78" i="2"/>
  <c r="F81" i="2"/>
  <c r="F83" i="2"/>
  <c r="D85" i="2"/>
  <c r="D84" i="2"/>
  <c r="D82" i="2"/>
  <c r="D80" i="2"/>
  <c r="D79" i="2"/>
  <c r="D78" i="2"/>
  <c r="D81" i="2"/>
  <c r="D83" i="2"/>
  <c r="B85" i="2"/>
  <c r="B84" i="2"/>
  <c r="B82" i="2"/>
  <c r="B80" i="2"/>
  <c r="B79" i="2"/>
  <c r="B78" i="2"/>
  <c r="C39" i="2"/>
  <c r="H81" i="2"/>
  <c r="H83" i="2"/>
  <c r="B16" i="2"/>
  <c r="G12" i="2"/>
  <c r="G8" i="3"/>
  <c r="F8" i="3"/>
  <c r="G16" i="2"/>
  <c r="G12" i="3"/>
  <c r="F16" i="2"/>
  <c r="F24" i="2"/>
  <c r="E12" i="2"/>
  <c r="E8" i="3"/>
  <c r="D8" i="3"/>
  <c r="D16" i="2"/>
  <c r="D24" i="2"/>
  <c r="C11" i="2"/>
  <c r="C7" i="3"/>
  <c r="B7" i="3"/>
  <c r="C13" i="2"/>
  <c r="C9" i="3"/>
  <c r="B9" i="3"/>
  <c r="B24" i="2"/>
  <c r="B33" i="2"/>
  <c r="H72" i="2"/>
  <c r="B73" i="2"/>
  <c r="D73" i="2"/>
  <c r="F73" i="2"/>
  <c r="H73" i="2"/>
  <c r="H59" i="3"/>
  <c r="H60" i="3"/>
  <c r="H61" i="3"/>
  <c r="H58" i="3"/>
  <c r="E1" i="3"/>
  <c r="H63" i="3"/>
  <c r="I59" i="3"/>
  <c r="I60" i="3"/>
  <c r="I61" i="3"/>
  <c r="I58" i="3"/>
  <c r="B2" i="3"/>
  <c r="B1" i="3"/>
  <c r="G57" i="2"/>
  <c r="G52" i="3"/>
  <c r="F52" i="3"/>
  <c r="G56" i="2"/>
  <c r="G51" i="3"/>
  <c r="F51" i="3"/>
  <c r="G55" i="2"/>
  <c r="G50" i="3"/>
  <c r="F50" i="3"/>
  <c r="G54" i="2"/>
  <c r="G49" i="3"/>
  <c r="F49" i="3"/>
  <c r="G53" i="2"/>
  <c r="G48" i="3"/>
  <c r="F48" i="3"/>
  <c r="G52" i="2"/>
  <c r="G47" i="3"/>
  <c r="F47" i="3"/>
  <c r="G51" i="2"/>
  <c r="G46" i="3"/>
  <c r="F46" i="3"/>
  <c r="G50" i="2"/>
  <c r="G45" i="3"/>
  <c r="F45" i="3"/>
  <c r="G49" i="2"/>
  <c r="G44" i="3"/>
  <c r="F44" i="3"/>
  <c r="G48" i="2"/>
  <c r="G43" i="3"/>
  <c r="F43" i="3"/>
  <c r="G47" i="2"/>
  <c r="G42" i="3"/>
  <c r="F42" i="3"/>
  <c r="G46" i="2"/>
  <c r="G41" i="3"/>
  <c r="F41" i="3"/>
  <c r="G45" i="2"/>
  <c r="G40" i="3"/>
  <c r="F40" i="3"/>
  <c r="G41" i="2"/>
  <c r="G36" i="3"/>
  <c r="F36" i="3"/>
  <c r="G40" i="2"/>
  <c r="G35" i="3"/>
  <c r="F35" i="3"/>
  <c r="G38" i="2"/>
  <c r="G34" i="3"/>
  <c r="F34" i="3"/>
  <c r="G37" i="2"/>
  <c r="G33" i="3"/>
  <c r="F33" i="3"/>
  <c r="G35" i="2"/>
  <c r="G31" i="3"/>
  <c r="F31" i="3"/>
  <c r="G33" i="2"/>
  <c r="G29" i="3"/>
  <c r="G32" i="2"/>
  <c r="G28" i="3"/>
  <c r="F28" i="3"/>
  <c r="G31" i="2"/>
  <c r="G27" i="3"/>
  <c r="F27" i="3"/>
  <c r="G30" i="2"/>
  <c r="G26" i="3"/>
  <c r="F26" i="3"/>
  <c r="G29" i="2"/>
  <c r="G25" i="3"/>
  <c r="F25" i="3"/>
  <c r="G28" i="2"/>
  <c r="G24" i="3"/>
  <c r="F24" i="3"/>
  <c r="G27" i="2"/>
  <c r="G23" i="3"/>
  <c r="F23" i="3"/>
  <c r="G26" i="2"/>
  <c r="G22" i="3"/>
  <c r="F22" i="3"/>
  <c r="G24" i="2"/>
  <c r="G20" i="3"/>
  <c r="F20" i="3"/>
  <c r="G23" i="2"/>
  <c r="G19" i="3"/>
  <c r="F19" i="3"/>
  <c r="G22" i="2"/>
  <c r="G18" i="3"/>
  <c r="F18" i="3"/>
  <c r="G21" i="2"/>
  <c r="G17" i="3"/>
  <c r="F17" i="3"/>
  <c r="G20" i="2"/>
  <c r="G16" i="3"/>
  <c r="F16" i="3"/>
  <c r="G19" i="2"/>
  <c r="G15" i="3"/>
  <c r="F15" i="3"/>
  <c r="G18" i="2"/>
  <c r="G14" i="3"/>
  <c r="F14" i="3"/>
  <c r="G15" i="2"/>
  <c r="G11" i="3"/>
  <c r="F11" i="3"/>
  <c r="G14" i="2"/>
  <c r="G10" i="3"/>
  <c r="F10" i="3"/>
  <c r="G13" i="2"/>
  <c r="G9" i="3"/>
  <c r="F9" i="3"/>
  <c r="G11" i="2"/>
  <c r="G7" i="3"/>
  <c r="F7" i="3"/>
  <c r="E57" i="2"/>
  <c r="E52" i="3"/>
  <c r="D52" i="3"/>
  <c r="E56" i="2"/>
  <c r="E51" i="3"/>
  <c r="D51" i="3"/>
  <c r="E55" i="2"/>
  <c r="E50" i="3"/>
  <c r="D50" i="3"/>
  <c r="E54" i="2"/>
  <c r="E49" i="3"/>
  <c r="D49" i="3"/>
  <c r="E53" i="2"/>
  <c r="E48" i="3"/>
  <c r="D48" i="3"/>
  <c r="E52" i="2"/>
  <c r="E47" i="3"/>
  <c r="D47" i="3"/>
  <c r="E51" i="2"/>
  <c r="E46" i="3"/>
  <c r="D46" i="3"/>
  <c r="E50" i="2"/>
  <c r="E45" i="3"/>
  <c r="D45" i="3"/>
  <c r="E49" i="2"/>
  <c r="E44" i="3"/>
  <c r="D44" i="3"/>
  <c r="E48" i="2"/>
  <c r="E43" i="3"/>
  <c r="D43" i="3"/>
  <c r="E47" i="2"/>
  <c r="E42" i="3"/>
  <c r="D42" i="3"/>
  <c r="E46" i="2"/>
  <c r="E41" i="3"/>
  <c r="D41" i="3"/>
  <c r="E45" i="2"/>
  <c r="E40" i="3"/>
  <c r="D40" i="3"/>
  <c r="E41" i="2"/>
  <c r="E36" i="3"/>
  <c r="D36" i="3"/>
  <c r="E40" i="2"/>
  <c r="E35" i="3"/>
  <c r="D35" i="3"/>
  <c r="E38" i="2"/>
  <c r="E34" i="3"/>
  <c r="E37" i="2"/>
  <c r="E33" i="3"/>
  <c r="D33" i="3"/>
  <c r="E35" i="2"/>
  <c r="E31" i="3"/>
  <c r="D31" i="3"/>
  <c r="E33" i="2"/>
  <c r="E29" i="3"/>
  <c r="E32" i="2"/>
  <c r="E28" i="3"/>
  <c r="D28" i="3"/>
  <c r="E31" i="2"/>
  <c r="E27" i="3"/>
  <c r="D27" i="3"/>
  <c r="E30" i="2"/>
  <c r="E26" i="3"/>
  <c r="D26" i="3"/>
  <c r="E29" i="2"/>
  <c r="E25" i="3"/>
  <c r="D25" i="3"/>
  <c r="E28" i="2"/>
  <c r="E24" i="3"/>
  <c r="D24" i="3"/>
  <c r="E27" i="2"/>
  <c r="E23" i="3"/>
  <c r="D23" i="3"/>
  <c r="E26" i="2"/>
  <c r="E22" i="3"/>
  <c r="D22" i="3"/>
  <c r="E24" i="2"/>
  <c r="E20" i="3"/>
  <c r="E23" i="2"/>
  <c r="E19" i="3"/>
  <c r="D19" i="3"/>
  <c r="E22" i="2"/>
  <c r="E18" i="3"/>
  <c r="D18" i="3"/>
  <c r="E21" i="2"/>
  <c r="E17" i="3"/>
  <c r="D17" i="3"/>
  <c r="E20" i="2"/>
  <c r="E16" i="3"/>
  <c r="D16" i="3"/>
  <c r="E19" i="2"/>
  <c r="E15" i="3"/>
  <c r="D15" i="3"/>
  <c r="E18" i="2"/>
  <c r="E14" i="3"/>
  <c r="D14" i="3"/>
  <c r="E16" i="2"/>
  <c r="E12" i="3"/>
  <c r="E15" i="2"/>
  <c r="E11" i="3"/>
  <c r="D11" i="3"/>
  <c r="E14" i="2"/>
  <c r="E10" i="3"/>
  <c r="D10" i="3"/>
  <c r="E13" i="2"/>
  <c r="E9" i="3"/>
  <c r="D9" i="3"/>
  <c r="E11" i="2"/>
  <c r="E7" i="3"/>
  <c r="D7" i="3"/>
  <c r="C46" i="2"/>
  <c r="C41" i="3"/>
  <c r="B41" i="3"/>
  <c r="C47" i="2"/>
  <c r="C42" i="3"/>
  <c r="B42" i="3"/>
  <c r="C48" i="2"/>
  <c r="C43" i="3"/>
  <c r="B43" i="3"/>
  <c r="C49" i="2"/>
  <c r="C44" i="3"/>
  <c r="B44" i="3"/>
  <c r="C50" i="2"/>
  <c r="C45" i="3"/>
  <c r="B45" i="3"/>
  <c r="C51" i="2"/>
  <c r="C46" i="3"/>
  <c r="B46" i="3"/>
  <c r="C52" i="2"/>
  <c r="C47" i="3"/>
  <c r="B47" i="3"/>
  <c r="C53" i="2"/>
  <c r="C48" i="3"/>
  <c r="B48" i="3"/>
  <c r="C54" i="2"/>
  <c r="C49" i="3"/>
  <c r="B49" i="3"/>
  <c r="C55" i="2"/>
  <c r="C50" i="3"/>
  <c r="B50" i="3"/>
  <c r="C56" i="2"/>
  <c r="C51" i="3"/>
  <c r="B51" i="3"/>
  <c r="C57" i="2"/>
  <c r="C52" i="3"/>
  <c r="B52" i="3"/>
  <c r="C45" i="2"/>
  <c r="C40" i="3"/>
  <c r="B40" i="3"/>
  <c r="C41" i="2"/>
  <c r="C36" i="3"/>
  <c r="B36" i="3"/>
  <c r="C40" i="2"/>
  <c r="C35" i="3"/>
  <c r="B35" i="3"/>
  <c r="C38" i="2"/>
  <c r="C34" i="3"/>
  <c r="C37" i="2"/>
  <c r="C33" i="3"/>
  <c r="B33" i="3"/>
  <c r="C35" i="2"/>
  <c r="C31" i="3"/>
  <c r="B31" i="3"/>
  <c r="C27" i="2"/>
  <c r="C23" i="3"/>
  <c r="B23" i="3"/>
  <c r="C28" i="2"/>
  <c r="C24" i="3"/>
  <c r="B24" i="3"/>
  <c r="C29" i="2"/>
  <c r="C25" i="3"/>
  <c r="B25" i="3"/>
  <c r="C30" i="2"/>
  <c r="C26" i="3"/>
  <c r="B26" i="3"/>
  <c r="C31" i="2"/>
  <c r="C27" i="3"/>
  <c r="B27" i="3"/>
  <c r="C32" i="2"/>
  <c r="C28" i="3"/>
  <c r="B28" i="3"/>
  <c r="C33" i="2"/>
  <c r="C29" i="3"/>
  <c r="C26" i="2"/>
  <c r="C22" i="3"/>
  <c r="B22" i="3"/>
  <c r="C19" i="2"/>
  <c r="C15" i="3"/>
  <c r="B15" i="3"/>
  <c r="C20" i="2"/>
  <c r="C16" i="3"/>
  <c r="B16" i="3"/>
  <c r="C21" i="2"/>
  <c r="C17" i="3"/>
  <c r="B17" i="3"/>
  <c r="C22" i="2"/>
  <c r="C18" i="3"/>
  <c r="B18" i="3"/>
  <c r="C23" i="2"/>
  <c r="C19" i="3"/>
  <c r="B19" i="3"/>
  <c r="C24" i="2"/>
  <c r="C20" i="3"/>
  <c r="B20" i="3"/>
  <c r="C18" i="2"/>
  <c r="C14" i="3"/>
  <c r="B14" i="3"/>
  <c r="C12" i="2"/>
  <c r="C8" i="3"/>
  <c r="B8" i="3"/>
  <c r="C14" i="2"/>
  <c r="C10" i="3"/>
  <c r="B10" i="3"/>
  <c r="C15" i="2"/>
  <c r="C11" i="3"/>
  <c r="B11" i="3"/>
  <c r="C16" i="2"/>
  <c r="C12" i="3"/>
  <c r="B12" i="3"/>
  <c r="G84" i="2"/>
  <c r="C84" i="2"/>
  <c r="B34" i="3"/>
  <c r="F33" i="2"/>
  <c r="D34" i="3"/>
  <c r="D33" i="2"/>
  <c r="G82" i="2"/>
  <c r="E85" i="2"/>
  <c r="G79" i="2"/>
  <c r="C85" i="2"/>
  <c r="G80" i="2"/>
  <c r="I82" i="2"/>
  <c r="C82" i="2"/>
  <c r="E82" i="2"/>
  <c r="I85" i="2"/>
  <c r="E84" i="2"/>
  <c r="I84" i="2"/>
  <c r="G85" i="2"/>
  <c r="C78" i="2"/>
  <c r="C79" i="2"/>
  <c r="I80" i="2"/>
  <c r="G78" i="2"/>
  <c r="E78" i="2"/>
  <c r="D71" i="2"/>
  <c r="I79" i="2"/>
  <c r="B71" i="2"/>
  <c r="D29" i="3"/>
  <c r="D21" i="3"/>
  <c r="B72" i="2"/>
  <c r="F13" i="3"/>
  <c r="F29" i="3"/>
  <c r="F21" i="3"/>
  <c r="F12" i="3"/>
  <c r="F6" i="3"/>
  <c r="B13" i="3"/>
  <c r="K2" i="2" a="1"/>
  <c r="K2" i="2"/>
  <c r="B29" i="3"/>
  <c r="B21" i="3"/>
  <c r="H71" i="2"/>
  <c r="D20" i="3"/>
  <c r="D13" i="3"/>
  <c r="E79" i="2"/>
  <c r="D72" i="2"/>
  <c r="D12" i="3"/>
  <c r="D6" i="3"/>
  <c r="C80" i="2"/>
  <c r="G83" i="2"/>
  <c r="I83" i="2"/>
  <c r="E83" i="2"/>
  <c r="F72" i="2"/>
  <c r="F71" i="2"/>
  <c r="E80" i="2"/>
  <c r="B39" i="3"/>
  <c r="D39" i="3"/>
  <c r="F39" i="3"/>
  <c r="B6" i="3"/>
  <c r="B81" i="2"/>
  <c r="B83" i="2"/>
  <c r="I78" i="2"/>
  <c r="H75" i="2"/>
  <c r="F30" i="3"/>
  <c r="F32" i="3"/>
  <c r="F37" i="3"/>
  <c r="F75" i="2"/>
  <c r="D30" i="3"/>
  <c r="D32" i="3"/>
  <c r="D37" i="3"/>
  <c r="D75" i="2"/>
  <c r="B30" i="3"/>
  <c r="B32" i="3"/>
  <c r="B37" i="3"/>
  <c r="B75" i="2"/>
  <c r="G81" i="2"/>
  <c r="E81" i="2"/>
  <c r="C81" i="2"/>
  <c r="I81" i="2"/>
  <c r="H66" i="3"/>
  <c r="C83" i="2"/>
</calcChain>
</file>

<file path=xl/sharedStrings.xml><?xml version="1.0" encoding="utf-8"?>
<sst xmlns="http://schemas.openxmlformats.org/spreadsheetml/2006/main" count="299" uniqueCount="160">
  <si>
    <t xml:space="preserve">VIPA projectnummer </t>
  </si>
  <si>
    <t xml:space="preserve">Naam project </t>
  </si>
  <si>
    <t>Kies een optie</t>
  </si>
  <si>
    <t xml:space="preserve">kies een optie </t>
  </si>
  <si>
    <t>1 Ruwbouw</t>
  </si>
  <si>
    <t>2 Technische Uitrusting</t>
  </si>
  <si>
    <t>3 Afwerking</t>
  </si>
  <si>
    <t>4 Los meubilair</t>
  </si>
  <si>
    <t>Kostensoort</t>
  </si>
  <si>
    <t>BTW werken/technieken/afwerking</t>
  </si>
  <si>
    <t>U kan hier het BTW% voor de hoofdrubrieken invullen. Indien u voor bepaalde kostensoorten een afwijkend BTW% wenst toe te passen, kan u dit percentage nog overschrijven. In het tabblad hiernaast wordt de bouwkost inclusief BTW berekend.</t>
  </si>
  <si>
    <t>BTW los meubilair</t>
  </si>
  <si>
    <t>BTW studiekosten &amp; erelonen</t>
  </si>
  <si>
    <t>Kostenevolutie EXCL.BTW</t>
  </si>
  <si>
    <t>BTW%</t>
  </si>
  <si>
    <t>(2) Voor aanbesteding</t>
  </si>
  <si>
    <t>(3) Gunning</t>
  </si>
  <si>
    <t>(4) Eindafrekening</t>
  </si>
  <si>
    <t>PF0 Aankoop gebouw (indien gesubsidieerd)</t>
  </si>
  <si>
    <t>PF1 Ruwbouw</t>
  </si>
  <si>
    <t>Ruwbouw</t>
  </si>
  <si>
    <t>Schrijnwerk</t>
  </si>
  <si>
    <t>Dakwerken</t>
  </si>
  <si>
    <t>Overige1:……………………………………………………….</t>
  </si>
  <si>
    <t>Overige2:……………………………………………………….</t>
  </si>
  <si>
    <t>Geen detail:</t>
  </si>
  <si>
    <t>PF2 Techn. Uitrusting</t>
  </si>
  <si>
    <t>Sanitair</t>
  </si>
  <si>
    <t>HVAC</t>
  </si>
  <si>
    <t>Elektriciteit</t>
  </si>
  <si>
    <t>Lift</t>
  </si>
  <si>
    <t>PF3 Afwerking</t>
  </si>
  <si>
    <t>Vloeren</t>
  </si>
  <si>
    <t xml:space="preserve">Wanden </t>
  </si>
  <si>
    <t>Plafonds</t>
  </si>
  <si>
    <t>Vast meubilair</t>
  </si>
  <si>
    <t xml:space="preserve">Keuken </t>
  </si>
  <si>
    <t>Subtotaal PF1-2-3</t>
  </si>
  <si>
    <t xml:space="preserve">PF4 Losse uitrusting en meubilering </t>
  </si>
  <si>
    <t>Totaal - PF1-2-3-4</t>
  </si>
  <si>
    <t>Omgevingswerken</t>
  </si>
  <si>
    <t xml:space="preserve">Afbraakwerken </t>
  </si>
  <si>
    <t xml:space="preserve">andere: </t>
  </si>
  <si>
    <t xml:space="preserve">Totaal </t>
  </si>
  <si>
    <t>Studiekosten en erelonen</t>
  </si>
  <si>
    <t>Architect</t>
  </si>
  <si>
    <t>Stabiliteit</t>
  </si>
  <si>
    <t>Technieken</t>
  </si>
  <si>
    <t>EPB-verslaggeving</t>
  </si>
  <si>
    <t>Veiligheid</t>
  </si>
  <si>
    <t>Grondstudie</t>
  </si>
  <si>
    <t>Haalbaarheid</t>
  </si>
  <si>
    <t>Coordinatie/projectbegeleiding</t>
  </si>
  <si>
    <t>Toegankelijkheid</t>
  </si>
  <si>
    <t>Akoestiek</t>
  </si>
  <si>
    <t>Overige1</t>
  </si>
  <si>
    <t>Overige2</t>
  </si>
  <si>
    <t>Projectkost</t>
  </si>
  <si>
    <t>Oppervlakte</t>
  </si>
  <si>
    <t>oppervlakte gebouw (bruto)</t>
  </si>
  <si>
    <t>m²</t>
  </si>
  <si>
    <t xml:space="preserve">waarvan kelder/zolder </t>
  </si>
  <si>
    <t xml:space="preserve">waarvan ondergrondse parking </t>
  </si>
  <si>
    <t xml:space="preserve">oppervlakte omgevingswerken </t>
  </si>
  <si>
    <t>Jaar</t>
  </si>
  <si>
    <t>Bouwkost / m²</t>
  </si>
  <si>
    <t>Bouwkost excl. meubilair / m²</t>
  </si>
  <si>
    <t>/m²</t>
  </si>
  <si>
    <t>Bouwkost incl. meubilair/m²</t>
  </si>
  <si>
    <t>Bouwkost meubilair/m²</t>
  </si>
  <si>
    <t>Omgevingswerken/m²</t>
  </si>
  <si>
    <t>Kostenevolutie tussen de fasen</t>
  </si>
  <si>
    <t xml:space="preserve">tussen (1) - (2) </t>
  </si>
  <si>
    <t>tussen (2)-(3)</t>
  </si>
  <si>
    <t>tussen (3)-(4)</t>
  </si>
  <si>
    <t>tussen (1) - (4)</t>
  </si>
  <si>
    <t>Totaal</t>
  </si>
  <si>
    <t>index</t>
  </si>
  <si>
    <t>Projectkost all-in</t>
  </si>
  <si>
    <t xml:space="preserve">Bouwkost / m² all-in </t>
  </si>
  <si>
    <t>open aanbesteding</t>
  </si>
  <si>
    <t>beperkte aanbesteding</t>
  </si>
  <si>
    <t>open offerteaanvraag</t>
  </si>
  <si>
    <t>beperkte offerteaanvraag</t>
  </si>
  <si>
    <t>vereenv. onderhandelingsprocedure met bekendmaking</t>
  </si>
  <si>
    <t>onderhandelingsprocedure met bekendmaking</t>
  </si>
  <si>
    <t>onderhandelingsprocedure zonder bekendmaking</t>
  </si>
  <si>
    <t>Onroerend</t>
  </si>
  <si>
    <t>Roerend</t>
  </si>
  <si>
    <t>3 Vast meubilair</t>
  </si>
  <si>
    <t>Afbraakwerken</t>
  </si>
  <si>
    <t>Nieuwbouw</t>
  </si>
  <si>
    <t>Uitbreiding</t>
  </si>
  <si>
    <t>Andere</t>
  </si>
  <si>
    <t>Verbouwing</t>
  </si>
  <si>
    <t>Aankoop met verbouwing</t>
  </si>
  <si>
    <t>Aankoop zonder verbouwing</t>
  </si>
  <si>
    <t>BTW</t>
  </si>
  <si>
    <t>(2) Voor aanbesteding (excl.BTW) voor aanbesteding</t>
  </si>
  <si>
    <t>Aansluitingen nutsvoorzieningen</t>
  </si>
  <si>
    <t xml:space="preserve">opgelet: verbouwing en uitbreiding of nieuwbouw apart in te vullen </t>
  </si>
  <si>
    <t>1. Vul eerst het TOTAAL in van de projectfase</t>
  </si>
  <si>
    <t>STAPPEN</t>
  </si>
  <si>
    <t>2. Vul daarna, indien gekend, detailbedragen in van bepaalde onderdelen</t>
  </si>
  <si>
    <t xml:space="preserve">3. Controle: hier staat het bedrag waarvoor geen detailbedragen bekend waren </t>
  </si>
  <si>
    <t xml:space="preserve">4. Subtotalen worden automatisch berekend </t>
  </si>
  <si>
    <t>Totaal PF1-2-3-4</t>
  </si>
  <si>
    <t xml:space="preserve">5. Ook hier: eerst totaal invullen, daarna verdeling </t>
  </si>
  <si>
    <t xml:space="preserve">6. Bij de hierboven vermelde bouwkost de bijhorende Bruto-oppervlakte </t>
  </si>
  <si>
    <t>7. Jaartallen van de stappen (hierdoor wordt VIPA bouwplafond geïndexeerd)</t>
  </si>
  <si>
    <t xml:space="preserve">(inclusief eventuele aankoop, PF0) </t>
  </si>
  <si>
    <t>(1) Raming INFF</t>
  </si>
  <si>
    <t>OPPERVLAKTEGEGEVENS</t>
  </si>
  <si>
    <t>bruto-oppervlakte totaal (VIPA zorgvorm)</t>
  </si>
  <si>
    <t>Netto-oppervlakte (Woonondersteuning)</t>
  </si>
  <si>
    <t>Netto-oppervlakte (Collectieve en ondersteunenden zorglokalen)</t>
  </si>
  <si>
    <t>Netto-oppervlakte (Dagbesteding)</t>
  </si>
  <si>
    <t>gebruikers</t>
  </si>
  <si>
    <t>Lokalen woonondersteuning</t>
  </si>
  <si>
    <t>Netto</t>
  </si>
  <si>
    <t>Lokalen Collectieve en ondersteunende zorglokalen</t>
  </si>
  <si>
    <t>Lokalen Dagbesteding</t>
  </si>
  <si>
    <t>Geactualiseerd evaluatieformulier</t>
  </si>
  <si>
    <t xml:space="preserve">Met dit ingevuld sjabloon bezorgt u het VIPA een geactualiseerd evaluatieformulier. Dit formulier bevat de volgende rubrieken:
- een kostenraming van het project, per kostensoort, per bed, plaats of eenheid, en ten minste opgedeeld in de volgende vier onderdelen: ruwbouw, technische uitrusting, afwerking, losse uitrusting en de meubilering, waarbij de raming altijd exclusief btw en algemene onkosten is: 
- de geraamde bouwkosten per m², per kostensoort en per bed, plaats of eenheid; 
- de bruto- en netto-oppervlakteoverzichten. De bruto-oppervlakteberekening betreft een overzicht van de bestaande en toekomstige functionele oppervlakte van de aanvrager. Het overzicht van de netto-oppervlakten betreft een lijst van de netto-oppervlakten van de functionele ruimten van het project; 
</t>
  </si>
  <si>
    <t>Bruto</t>
  </si>
  <si>
    <t>naam lokaal</t>
  </si>
  <si>
    <t xml:space="preserve">DUIDING </t>
  </si>
  <si>
    <t>collectieve en ondersteunende zorglokalen</t>
  </si>
  <si>
    <t>dit zijn activiteitenlokalen, therapielokalen, collectieve was-, eet- en kookgelegenheden (niet horende bij de woning) en polyvalente ruimten</t>
  </si>
  <si>
    <t>netto-oppervlakte</t>
  </si>
  <si>
    <t>de oppervlakte binnen de binnenmuren van een ruimte (ingebouwde kasten meegeteld)</t>
  </si>
  <si>
    <t>bruto-oppervlakte</t>
  </si>
  <si>
    <t xml:space="preserve">de oppervlakte rondom de buitenmuren, per bouwlaag </t>
  </si>
  <si>
    <t>A. voor personen met een overeenkomst woon- én dagondersteuning bij de aanvrager</t>
  </si>
  <si>
    <t>A.1 het project bevat de aangepaste woning</t>
  </si>
  <si>
    <t xml:space="preserve">Deelforfait wonen </t>
  </si>
  <si>
    <t>het aantal kamers in het project met een netto-oppervlakte &gt; 12m²</t>
  </si>
  <si>
    <t>Deelforfait voor collectieve en ondersteunende zorglokalen</t>
  </si>
  <si>
    <t xml:space="preserve">Op grond van: </t>
  </si>
  <si>
    <t>- het project omvat collectieve en ondersteunende zorglokalen voor de bewoners uit het project</t>
  </si>
  <si>
    <t xml:space="preserve">korte beschrijving van deze lokalen/functies + bruto-oppervlakte: </t>
  </si>
  <si>
    <t xml:space="preserve">- het betreft een aangepaste woning waarin zorg- en collectieve functies zijn geïntegreerd </t>
  </si>
  <si>
    <t>bruto-oppervlakte van de woning per gebruiker</t>
  </si>
  <si>
    <t>m²/gebruiker</t>
  </si>
  <si>
    <t>A.2 het project betreft enkel collectieve en ondersteunende zorg lokalen</t>
  </si>
  <si>
    <t xml:space="preserve">korte beschrijving van deze lokalen/functies </t>
  </si>
  <si>
    <t>bruto-oppervlakte van het project</t>
  </si>
  <si>
    <t>aantal gebruikers voor het project</t>
  </si>
  <si>
    <t>opstart% voor dit deelforfait per gebruiker</t>
  </si>
  <si>
    <t>B. voor personen met enkel een overeenkomst dagondersteuning bij de aanvrager</t>
  </si>
  <si>
    <t>Deelforfait dag</t>
  </si>
  <si>
    <r>
      <rPr>
        <sz val="11"/>
        <rFont val="Calibri"/>
        <family val="2"/>
        <scheme val="minor"/>
      </rPr>
      <t>netto-oppervlakte van bepaalde lokalen (</t>
    </r>
    <r>
      <rPr>
        <i/>
        <sz val="11"/>
        <rFont val="Calibri"/>
        <family val="2"/>
        <scheme val="minor"/>
      </rPr>
      <t>gemeenschappelijke leef- en rustruimten, de voor de gebruikers toegankelijke keuken, activiteiten- en therapielokalen, en de gemeenschappelijke sanitaire ruimten)</t>
    </r>
  </si>
  <si>
    <t xml:space="preserve">capaciteit op basis van 15m² aan bepaalde lokalen </t>
  </si>
  <si>
    <t xml:space="preserve">De aanvraag voor de opstartbeslissing van het infrastructuurforfait betreft: </t>
  </si>
  <si>
    <r>
      <rPr>
        <b/>
        <sz val="11"/>
        <color theme="9" tint="-0.249977111117893"/>
        <rFont val="Calibri"/>
        <family val="2"/>
        <scheme val="minor"/>
      </rPr>
      <t>Tabblad 'geact.Raming_excl BTW'.</t>
    </r>
    <r>
      <rPr>
        <sz val="11"/>
        <color theme="9" tint="-0.249977111117893"/>
        <rFont val="Calibri"/>
        <family val="2"/>
        <scheme val="minor"/>
      </rPr>
      <t xml:space="preserve"> </t>
    </r>
    <r>
      <rPr>
        <sz val="11"/>
        <color theme="1"/>
        <rFont val="Calibri"/>
        <family val="2"/>
        <scheme val="minor"/>
      </rPr>
      <t xml:space="preserve">Op dit tabblad wordt de bouwkost/m² en de kostenevolutie over de bouwfasen heen weergegeven zonder BTW.  U vult hierbij de </t>
    </r>
    <r>
      <rPr>
        <u/>
        <sz val="11"/>
        <color theme="1"/>
        <rFont val="Calibri"/>
        <family val="2"/>
        <scheme val="minor"/>
      </rPr>
      <t>oppervlakte van het project</t>
    </r>
    <r>
      <rPr>
        <sz val="11"/>
        <color theme="1"/>
        <rFont val="Calibri"/>
        <family val="2"/>
        <scheme val="minor"/>
      </rPr>
      <t xml:space="preserve"> in en de</t>
    </r>
    <r>
      <rPr>
        <u/>
        <sz val="11"/>
        <color theme="1"/>
        <rFont val="Calibri"/>
        <family val="2"/>
        <scheme val="minor"/>
      </rPr>
      <t xml:space="preserve"> jaartallen van de ramingen/aanbestedingen</t>
    </r>
    <r>
      <rPr>
        <sz val="11"/>
        <color theme="1"/>
        <rFont val="Calibri"/>
        <family val="2"/>
        <scheme val="minor"/>
      </rPr>
      <t xml:space="preserve"> (blauwe vakjes). </t>
    </r>
  </si>
  <si>
    <r>
      <rPr>
        <b/>
        <sz val="11"/>
        <color theme="9" tint="-0.249977111117893"/>
        <rFont val="Calibri"/>
        <family val="2"/>
        <scheme val="minor"/>
      </rPr>
      <t>Tabblad 'gegevens rekenblad'.</t>
    </r>
    <r>
      <rPr>
        <sz val="11"/>
        <color theme="9" tint="-0.249977111117893"/>
        <rFont val="Calibri"/>
        <family val="2"/>
        <scheme val="minor"/>
      </rPr>
      <t xml:space="preserve"> </t>
    </r>
    <r>
      <rPr>
        <u/>
        <sz val="11"/>
        <color theme="1"/>
        <rFont val="Calibri"/>
        <family val="2"/>
        <scheme val="minor"/>
      </rPr>
      <t>Dit tabblad moet u niet invullen.</t>
    </r>
  </si>
  <si>
    <r>
      <rPr>
        <b/>
        <sz val="11"/>
        <color theme="9" tint="-0.249977111117893"/>
        <rFont val="Calibri"/>
        <family val="2"/>
        <scheme val="minor"/>
      </rPr>
      <t>Tabblad 'deelforfaits'.</t>
    </r>
    <r>
      <rPr>
        <sz val="11"/>
        <color theme="9" tint="-0.249977111117893"/>
        <rFont val="Calibri"/>
        <family val="2"/>
        <scheme val="minor"/>
      </rPr>
      <t xml:space="preserve"> </t>
    </r>
    <r>
      <rPr>
        <sz val="11"/>
        <color theme="1"/>
        <rFont val="Calibri"/>
        <family val="2"/>
        <scheme val="minor"/>
      </rPr>
      <t>Op dit tabblad wordt er een overzicht gevraagd van het aantal gebruikers per type lokaal. ENKEL IN TE VULLEN INDIEN DIT GEWIJZIGD IS TOV AKKOORD INFRASTRUCTUURFORFAIT</t>
    </r>
  </si>
  <si>
    <r>
      <rPr>
        <b/>
        <sz val="11"/>
        <color theme="9" tint="-0.249977111117893"/>
        <rFont val="Calibri"/>
        <family val="2"/>
        <scheme val="minor"/>
      </rPr>
      <t>Tabblad oppervlaktegegevens.</t>
    </r>
    <r>
      <rPr>
        <sz val="11"/>
        <color theme="9" tint="-0.249977111117893"/>
        <rFont val="Calibri"/>
        <family val="2"/>
        <scheme val="minor"/>
      </rPr>
      <t xml:space="preserve"> </t>
    </r>
    <r>
      <rPr>
        <sz val="11"/>
        <rFont val="Calibri"/>
        <family val="2"/>
        <scheme val="minor"/>
      </rPr>
      <t>Op dit tabblad wordt de bruto en netto oppervlaktes opgevraagd per type lokaal (lokalen woonondersteuning, lokalen collectieve en ondersteunende zorglokalen en lokalen dagbesteding). ENKEL IN TE VULLEN INDIEN DIT GEWIJZIGD IS TOV AKKOORD INFRASTRUCTUURFORFAIT</t>
    </r>
  </si>
  <si>
    <t xml:space="preserve"> ENKEL IN TE VULLEN INDIEN DIT GEWIJZIGD IS TOV AKKOORD INFRASTRUCTUURFORFAIT</t>
  </si>
  <si>
    <r>
      <rPr>
        <b/>
        <sz val="11"/>
        <color theme="9" tint="-0.249977111117893"/>
        <rFont val="Calibri"/>
        <family val="2"/>
        <scheme val="minor"/>
      </rPr>
      <t>Tabblad  'geact.raming_incl BTW'.</t>
    </r>
    <r>
      <rPr>
        <sz val="11"/>
        <color theme="9" tint="-0.249977111117893"/>
        <rFont val="Calibri"/>
        <family val="2"/>
        <scheme val="minor"/>
      </rPr>
      <t xml:space="preserve"> </t>
    </r>
    <r>
      <rPr>
        <u/>
        <sz val="11"/>
        <rFont val="Calibri"/>
        <family val="2"/>
        <scheme val="minor"/>
      </rPr>
      <t>Dit tabblad wordt automatisch ingevuld op basis van de ingevulde gegevens in tabblad 3. Dit tabblad moet u niet invullen</t>
    </r>
    <r>
      <rPr>
        <sz val="11"/>
        <color theme="9" tint="-0.249977111117893"/>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</si>
</sst>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 #,##0.00;&quot;€&quot;\ \-#,##0.00"/>
    <numFmt numFmtId="42" formatCode="_ &quot;€&quot;\ * #,##0_ ;_ &quot;€&quot;\ * \-#,##0_ ;_ &quot;€&quot;\ * &quot;-&quot;_ ;_ @_ "/>
    <numFmt numFmtId="43" formatCode="_ * #,##0.00_ ;_ * \-#,##0.00_ ;_ * &quot;-&quot;??_ ;_ @_ "/>
    <numFmt numFmtId="164" formatCode="&quot;€&quot;\ #,##0.00"/>
    <numFmt numFmtId="165" formatCode="0.0000"/>
  </numFmts>
  <fonts count="29" x14ac:knownFonts="1">
    <font>
      <sz val="11"/>
      <color theme="1"/>
      <name val="Calibri"/>
      <family val="2"/>
      <scheme val="minor"/>
    </font>
    <font>
      <b/>
      <sz val="11"/>
      <color theme="1"/>
      <name val="Calibri"/>
      <family val="2"/>
      <scheme val="minor"/>
    </font>
    <font>
      <i/>
      <sz val="11"/>
      <color theme="1"/>
      <name val="Calibri"/>
      <family val="2"/>
      <scheme val="minor"/>
    </font>
    <font>
      <sz val="10"/>
      <name val="MS Sans Serif"/>
      <family val="2"/>
    </font>
    <font>
      <i/>
      <sz val="10"/>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b/>
      <sz val="10"/>
      <name val="Calibri"/>
      <family val="2"/>
      <scheme val="minor"/>
    </font>
    <font>
      <sz val="10"/>
      <name val="Calibri"/>
      <family val="2"/>
      <scheme val="minor"/>
    </font>
    <font>
      <sz val="10"/>
      <color rgb="FF00B0F0"/>
      <name val="Calibri"/>
      <family val="2"/>
      <scheme val="minor"/>
    </font>
    <font>
      <sz val="11"/>
      <color theme="1"/>
      <name val="Calibri"/>
      <family val="2"/>
      <scheme val="minor"/>
    </font>
    <font>
      <b/>
      <sz val="10"/>
      <color theme="9" tint="-0.249977111117893"/>
      <name val="Calibri"/>
      <family val="2"/>
      <scheme val="minor"/>
    </font>
    <font>
      <sz val="10"/>
      <color theme="9" tint="-0.249977111117893"/>
      <name val="Calibri"/>
      <family val="2"/>
      <scheme val="minor"/>
    </font>
    <font>
      <sz val="11"/>
      <color rgb="FFFF0000"/>
      <name val="Calibri"/>
      <family val="2"/>
      <scheme val="minor"/>
    </font>
    <font>
      <sz val="11"/>
      <name val="Calibri"/>
      <family val="2"/>
      <scheme val="minor"/>
    </font>
    <font>
      <sz val="11"/>
      <color theme="6"/>
      <name val="Calibri"/>
      <family val="2"/>
      <scheme val="minor"/>
    </font>
    <font>
      <u/>
      <sz val="11"/>
      <color theme="10"/>
      <name val="Calibri"/>
      <family val="2"/>
      <scheme val="minor"/>
    </font>
    <font>
      <sz val="10"/>
      <color rgb="FF0070C0"/>
      <name val="Calibri"/>
      <family val="2"/>
      <scheme val="minor"/>
    </font>
    <font>
      <i/>
      <sz val="10"/>
      <color rgb="FFFF0000"/>
      <name val="Calibri"/>
      <family val="2"/>
      <scheme val="minor"/>
    </font>
    <font>
      <b/>
      <sz val="11"/>
      <color theme="9" tint="-0.249977111117893"/>
      <name val="Calibri"/>
      <family val="2"/>
      <scheme val="minor"/>
    </font>
    <font>
      <sz val="11"/>
      <color theme="9" tint="-0.249977111117893"/>
      <name val="Calibri"/>
      <family val="2"/>
      <scheme val="minor"/>
    </font>
    <font>
      <u/>
      <sz val="11"/>
      <color theme="1"/>
      <name val="Calibri"/>
      <family val="2"/>
      <scheme val="minor"/>
    </font>
    <font>
      <u/>
      <sz val="11"/>
      <name val="Calibri"/>
      <family val="2"/>
      <scheme val="minor"/>
    </font>
    <font>
      <sz val="11"/>
      <color rgb="FF00B0F0"/>
      <name val="Calibri"/>
      <family val="2"/>
      <scheme val="minor"/>
    </font>
    <font>
      <sz val="11"/>
      <color theme="1"/>
      <name val="Arial"/>
      <family val="2"/>
    </font>
    <font>
      <i/>
      <sz val="11"/>
      <color rgb="FF00B0F0"/>
      <name val="Calibri"/>
      <family val="2"/>
      <scheme val="minor"/>
    </font>
    <font>
      <i/>
      <sz val="11"/>
      <color rgb="FFFF0000"/>
      <name val="Calibri"/>
      <family val="2"/>
      <scheme val="minor"/>
    </font>
    <font>
      <i/>
      <sz val="1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rgb="FFEDEFA7"/>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0"/>
        <bgColor indexed="64"/>
      </patternFill>
    </fill>
    <fill>
      <patternFill patternType="solid">
        <fgColor theme="2" tint="-9.9978637043366805E-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4">
    <xf numFmtId="0" fontId="0" fillId="0" borderId="0"/>
    <xf numFmtId="0" fontId="3" fillId="0" borderId="0"/>
    <xf numFmtId="9" fontId="11" fillId="0" borderId="0" applyFont="0" applyFill="0" applyBorder="0" applyAlignment="0" applyProtection="0"/>
    <xf numFmtId="0" fontId="17" fillId="0" borderId="0" applyNumberFormat="0" applyFill="0" applyBorder="0" applyAlignment="0" applyProtection="0"/>
  </cellStyleXfs>
  <cellXfs count="132">
    <xf numFmtId="0" fontId="0" fillId="0" borderId="0" xfId="0"/>
    <xf numFmtId="0" fontId="2" fillId="0" borderId="0" xfId="0" applyFont="1"/>
    <xf numFmtId="0" fontId="0" fillId="0" borderId="0" xfId="0" applyAlignment="1">
      <alignment wrapText="1"/>
    </xf>
    <xf numFmtId="0" fontId="5" fillId="0" borderId="0" xfId="0" applyFont="1" applyBorder="1"/>
    <xf numFmtId="0" fontId="5" fillId="0" borderId="0" xfId="0" applyFont="1" applyFill="1" applyBorder="1"/>
    <xf numFmtId="1" fontId="10" fillId="0" borderId="0" xfId="0" applyNumberFormat="1" applyFont="1" applyFill="1" applyBorder="1"/>
    <xf numFmtId="0" fontId="6" fillId="4" borderId="3" xfId="0" applyFont="1" applyFill="1" applyBorder="1"/>
    <xf numFmtId="0" fontId="5" fillId="0" borderId="6" xfId="0" applyFont="1" applyBorder="1"/>
    <xf numFmtId="0" fontId="8" fillId="0" borderId="4" xfId="0" applyFont="1" applyFill="1" applyBorder="1"/>
    <xf numFmtId="0" fontId="9" fillId="0" borderId="5" xfId="0" applyFont="1" applyFill="1" applyBorder="1" applyAlignment="1"/>
    <xf numFmtId="0" fontId="8" fillId="0" borderId="5" xfId="0" applyFont="1" applyFill="1" applyBorder="1" applyAlignment="1"/>
    <xf numFmtId="0" fontId="9" fillId="0" borderId="7" xfId="0" applyFont="1" applyFill="1" applyBorder="1" applyAlignment="1"/>
    <xf numFmtId="0" fontId="5" fillId="0" borderId="3" xfId="0" applyFont="1" applyBorder="1"/>
    <xf numFmtId="7" fontId="12" fillId="0" borderId="3" xfId="0" applyNumberFormat="1" applyFont="1" applyFill="1" applyBorder="1" applyAlignment="1">
      <alignment horizontal="right"/>
    </xf>
    <xf numFmtId="0" fontId="13" fillId="0" borderId="3" xfId="0" quotePrefix="1" applyFont="1" applyFill="1" applyBorder="1" applyAlignment="1">
      <alignment horizontal="right"/>
    </xf>
    <xf numFmtId="0" fontId="5" fillId="0" borderId="3" xfId="0" applyFont="1" applyFill="1" applyBorder="1"/>
    <xf numFmtId="0" fontId="0" fillId="0" borderId="0" xfId="0" applyAlignment="1">
      <alignment horizontal="right"/>
    </xf>
    <xf numFmtId="0" fontId="5" fillId="5" borderId="6" xfId="0" applyFont="1" applyFill="1" applyBorder="1" applyAlignment="1">
      <alignment vertical="center" wrapText="1"/>
    </xf>
    <xf numFmtId="9" fontId="5" fillId="5" borderId="6" xfId="0" applyNumberFormat="1" applyFont="1" applyFill="1" applyBorder="1"/>
    <xf numFmtId="0" fontId="6" fillId="6" borderId="6" xfId="0" applyFont="1" applyFill="1" applyBorder="1"/>
    <xf numFmtId="164" fontId="5" fillId="6" borderId="6" xfId="0" applyNumberFormat="1" applyFont="1" applyFill="1" applyBorder="1"/>
    <xf numFmtId="9" fontId="5" fillId="6" borderId="6" xfId="0" applyNumberFormat="1" applyFont="1" applyFill="1" applyBorder="1"/>
    <xf numFmtId="0" fontId="1" fillId="4" borderId="3" xfId="0" applyFont="1" applyFill="1" applyBorder="1" applyAlignment="1">
      <alignment wrapText="1"/>
    </xf>
    <xf numFmtId="0" fontId="0" fillId="0" borderId="0" xfId="0" quotePrefix="1" applyAlignment="1">
      <alignment wrapText="1"/>
    </xf>
    <xf numFmtId="0" fontId="15" fillId="0" borderId="0" xfId="0" quotePrefix="1" applyFont="1" applyAlignment="1">
      <alignment wrapText="1"/>
    </xf>
    <xf numFmtId="0" fontId="14" fillId="0" borderId="0" xfId="0" applyFont="1" applyAlignment="1">
      <alignment wrapText="1"/>
    </xf>
    <xf numFmtId="0" fontId="16" fillId="0" borderId="0" xfId="0" applyFont="1" applyAlignment="1">
      <alignment wrapText="1"/>
    </xf>
    <xf numFmtId="0" fontId="5" fillId="0" borderId="6" xfId="0" applyFont="1" applyFill="1" applyBorder="1" applyAlignment="1">
      <alignment vertical="center" wrapText="1"/>
    </xf>
    <xf numFmtId="43" fontId="5" fillId="0" borderId="6" xfId="2" applyNumberFormat="1" applyFont="1" applyFill="1" applyBorder="1"/>
    <xf numFmtId="9" fontId="5" fillId="0" borderId="6" xfId="2" applyFont="1" applyFill="1" applyBorder="1"/>
    <xf numFmtId="164" fontId="5" fillId="0" borderId="6" xfId="0" applyNumberFormat="1" applyFont="1" applyFill="1" applyBorder="1"/>
    <xf numFmtId="9" fontId="5" fillId="0" borderId="6" xfId="0" applyNumberFormat="1" applyFont="1" applyFill="1" applyBorder="1"/>
    <xf numFmtId="49" fontId="5" fillId="3" borderId="1" xfId="0" applyNumberFormat="1" applyFont="1" applyFill="1" applyBorder="1" applyProtection="1">
      <protection locked="0"/>
    </xf>
    <xf numFmtId="0" fontId="5" fillId="3" borderId="1" xfId="0" applyFont="1" applyFill="1" applyBorder="1" applyProtection="1">
      <protection locked="0"/>
    </xf>
    <xf numFmtId="0" fontId="17" fillId="0" borderId="0" xfId="3" applyAlignment="1">
      <alignment wrapText="1"/>
    </xf>
    <xf numFmtId="0" fontId="0" fillId="0" borderId="0" xfId="0" applyFont="1" applyAlignment="1">
      <alignment vertical="top" wrapText="1"/>
    </xf>
    <xf numFmtId="0" fontId="9" fillId="0" borderId="0" xfId="0" quotePrefix="1" applyFont="1" applyAlignment="1">
      <alignment wrapText="1"/>
    </xf>
    <xf numFmtId="0" fontId="18" fillId="0" borderId="6" xfId="0" applyFont="1" applyBorder="1" applyProtection="1">
      <protection locked="0"/>
    </xf>
    <xf numFmtId="0" fontId="18" fillId="0" borderId="6" xfId="0" applyFont="1" applyBorder="1"/>
    <xf numFmtId="0" fontId="18" fillId="0" borderId="0" xfId="0" applyFont="1" applyBorder="1"/>
    <xf numFmtId="0" fontId="6" fillId="7" borderId="6" xfId="0" applyFont="1" applyFill="1" applyBorder="1"/>
    <xf numFmtId="43" fontId="5" fillId="7" borderId="6" xfId="0" applyNumberFormat="1" applyFont="1" applyFill="1" applyBorder="1"/>
    <xf numFmtId="9" fontId="5" fillId="7" borderId="6" xfId="0" applyNumberFormat="1" applyFont="1" applyFill="1" applyBorder="1"/>
    <xf numFmtId="164" fontId="5" fillId="7" borderId="6" xfId="0" applyNumberFormat="1" applyFont="1" applyFill="1" applyBorder="1"/>
    <xf numFmtId="0" fontId="5" fillId="2" borderId="6" xfId="0" applyFont="1" applyFill="1" applyBorder="1" applyAlignment="1">
      <alignment vertical="center" wrapText="1"/>
    </xf>
    <xf numFmtId="43" fontId="5" fillId="2" borderId="6" xfId="2" applyNumberFormat="1" applyFont="1" applyFill="1" applyBorder="1"/>
    <xf numFmtId="9" fontId="5" fillId="2" borderId="6" xfId="2" applyFont="1" applyFill="1" applyBorder="1"/>
    <xf numFmtId="164" fontId="5" fillId="2" borderId="6" xfId="0" applyNumberFormat="1" applyFont="1" applyFill="1" applyBorder="1"/>
    <xf numFmtId="9" fontId="5" fillId="2" borderId="6" xfId="0" applyNumberFormat="1" applyFont="1" applyFill="1" applyBorder="1"/>
    <xf numFmtId="164" fontId="18" fillId="0" borderId="6" xfId="0" applyNumberFormat="1" applyFont="1" applyFill="1" applyBorder="1"/>
    <xf numFmtId="0" fontId="5" fillId="0" borderId="0" xfId="0" quotePrefix="1" applyFont="1"/>
    <xf numFmtId="9" fontId="10" fillId="0" borderId="3" xfId="2" applyFont="1" applyBorder="1" applyAlignment="1" applyProtection="1">
      <alignment horizontal="center"/>
      <protection locked="0"/>
    </xf>
    <xf numFmtId="0" fontId="4" fillId="0" borderId="6" xfId="0" applyFont="1" applyBorder="1" applyAlignment="1">
      <alignment horizontal="right"/>
    </xf>
    <xf numFmtId="0" fontId="4" fillId="0" borderId="0" xfId="0" applyFont="1" applyFill="1" applyBorder="1" applyAlignment="1">
      <alignment horizontal="right"/>
    </xf>
    <xf numFmtId="0" fontId="5" fillId="8" borderId="11" xfId="0" applyFont="1" applyFill="1" applyBorder="1" applyAlignment="1">
      <alignment horizontal="right"/>
    </xf>
    <xf numFmtId="43" fontId="5" fillId="8" borderId="6" xfId="2" applyNumberFormat="1" applyFont="1" applyFill="1" applyBorder="1"/>
    <xf numFmtId="9" fontId="5" fillId="8" borderId="6" xfId="2" applyFont="1" applyFill="1" applyBorder="1"/>
    <xf numFmtId="0" fontId="0" fillId="8" borderId="0" xfId="0" applyFill="1"/>
    <xf numFmtId="0" fontId="5" fillId="8" borderId="11" xfId="0" applyFont="1" applyFill="1" applyBorder="1" applyAlignment="1" applyProtection="1">
      <alignment horizontal="right"/>
      <protection locked="0"/>
    </xf>
    <xf numFmtId="9" fontId="0" fillId="0" borderId="0" xfId="0" applyNumberFormat="1"/>
    <xf numFmtId="0" fontId="9" fillId="0" borderId="5" xfId="0" applyFont="1" applyFill="1" applyBorder="1" applyAlignment="1">
      <alignment horizontal="center"/>
    </xf>
    <xf numFmtId="0" fontId="5" fillId="3" borderId="2" xfId="0" applyFont="1" applyFill="1" applyBorder="1" applyProtection="1">
      <protection locked="0"/>
    </xf>
    <xf numFmtId="43" fontId="0" fillId="0" borderId="0" xfId="0" applyNumberFormat="1"/>
    <xf numFmtId="0" fontId="10" fillId="0" borderId="0" xfId="0" applyFont="1" applyBorder="1" applyAlignment="1" applyProtection="1">
      <alignment horizontal="center"/>
      <protection locked="0"/>
    </xf>
    <xf numFmtId="43" fontId="5" fillId="8" borderId="21" xfId="2" applyNumberFormat="1" applyFont="1" applyFill="1" applyBorder="1"/>
    <xf numFmtId="164" fontId="5" fillId="7" borderId="12" xfId="0" applyNumberFormat="1" applyFont="1" applyFill="1" applyBorder="1"/>
    <xf numFmtId="0" fontId="7" fillId="0" borderId="0" xfId="0" applyFont="1" applyFill="1" applyBorder="1"/>
    <xf numFmtId="43" fontId="7" fillId="0" borderId="6" xfId="2" applyNumberFormat="1" applyFont="1" applyFill="1" applyBorder="1"/>
    <xf numFmtId="0" fontId="19" fillId="0" borderId="0" xfId="0" applyFont="1"/>
    <xf numFmtId="0" fontId="9" fillId="8" borderId="11" xfId="0" applyFont="1" applyFill="1" applyBorder="1" applyAlignment="1">
      <alignment horizontal="right"/>
    </xf>
    <xf numFmtId="0" fontId="9" fillId="8" borderId="11" xfId="0" applyFont="1" applyFill="1" applyBorder="1" applyAlignment="1" applyProtection="1">
      <alignment horizontal="right"/>
      <protection locked="0"/>
    </xf>
    <xf numFmtId="0" fontId="9" fillId="0" borderId="6" xfId="0" applyFont="1" applyFill="1" applyBorder="1" applyAlignment="1">
      <alignment horizontal="right" vertical="center" wrapText="1"/>
    </xf>
    <xf numFmtId="42" fontId="9" fillId="0" borderId="11" xfId="0" applyNumberFormat="1" applyFont="1" applyFill="1" applyBorder="1" applyAlignment="1">
      <alignment horizontal="right"/>
    </xf>
    <xf numFmtId="0" fontId="9" fillId="0" borderId="11" xfId="0" applyFont="1" applyFill="1" applyBorder="1" applyAlignment="1" applyProtection="1">
      <alignment horizontal="right"/>
      <protection locked="0"/>
    </xf>
    <xf numFmtId="0" fontId="9" fillId="0" borderId="11" xfId="0" applyFont="1" applyFill="1" applyBorder="1" applyAlignment="1">
      <alignment horizontal="right"/>
    </xf>
    <xf numFmtId="0" fontId="9" fillId="2" borderId="6" xfId="0" applyFont="1" applyFill="1" applyBorder="1" applyAlignment="1">
      <alignment horizontal="left" vertical="center" wrapText="1"/>
    </xf>
    <xf numFmtId="42" fontId="5" fillId="0" borderId="11" xfId="0" applyNumberFormat="1" applyFont="1" applyFill="1" applyBorder="1" applyAlignment="1">
      <alignment horizontal="right"/>
    </xf>
    <xf numFmtId="0" fontId="5" fillId="0" borderId="11" xfId="0" applyFont="1" applyFill="1" applyBorder="1" applyAlignment="1" applyProtection="1">
      <alignment horizontal="right"/>
      <protection locked="0"/>
    </xf>
    <xf numFmtId="0" fontId="5" fillId="0" borderId="11" xfId="0" applyFont="1" applyFill="1" applyBorder="1" applyAlignment="1">
      <alignment horizontal="right"/>
    </xf>
    <xf numFmtId="0" fontId="7" fillId="0" borderId="0" xfId="0" applyFont="1" applyBorder="1" applyAlignment="1" applyProtection="1">
      <alignment horizontal="left"/>
      <protection locked="0"/>
    </xf>
    <xf numFmtId="164" fontId="9" fillId="5" borderId="6" xfId="0" applyNumberFormat="1" applyFont="1" applyFill="1" applyBorder="1"/>
    <xf numFmtId="49" fontId="10" fillId="3" borderId="1" xfId="0" applyNumberFormat="1" applyFont="1" applyFill="1" applyBorder="1" applyProtection="1">
      <protection locked="0"/>
    </xf>
    <xf numFmtId="9" fontId="9" fillId="5" borderId="6" xfId="0" applyNumberFormat="1" applyFont="1" applyFill="1" applyBorder="1"/>
    <xf numFmtId="43" fontId="9" fillId="0" borderId="6" xfId="2" applyNumberFormat="1" applyFont="1" applyFill="1" applyBorder="1"/>
    <xf numFmtId="9" fontId="9" fillId="0" borderId="6" xfId="2" applyFont="1" applyFill="1" applyBorder="1"/>
    <xf numFmtId="0" fontId="0" fillId="0" borderId="0" xfId="0" applyAlignment="1"/>
    <xf numFmtId="165" fontId="0" fillId="0" borderId="0" xfId="0" applyNumberFormat="1"/>
    <xf numFmtId="0" fontId="21" fillId="0" borderId="0" xfId="0" applyFont="1" applyAlignment="1">
      <alignment wrapText="1"/>
    </xf>
    <xf numFmtId="164" fontId="9" fillId="0" borderId="6" xfId="0" applyNumberFormat="1" applyFont="1" applyFill="1" applyBorder="1"/>
    <xf numFmtId="0" fontId="0" fillId="2" borderId="3" xfId="0" applyFill="1" applyBorder="1"/>
    <xf numFmtId="0" fontId="18" fillId="0" borderId="0" xfId="0" applyFont="1" applyBorder="1" applyProtection="1">
      <protection locked="0"/>
    </xf>
    <xf numFmtId="0" fontId="1" fillId="9" borderId="3" xfId="0" applyFont="1" applyFill="1" applyBorder="1"/>
    <xf numFmtId="0" fontId="24" fillId="0" borderId="6" xfId="0" applyFont="1" applyBorder="1"/>
    <xf numFmtId="0" fontId="0" fillId="0" borderId="0" xfId="0" applyFont="1"/>
    <xf numFmtId="0" fontId="24" fillId="0" borderId="0" xfId="0" applyFont="1" applyBorder="1"/>
    <xf numFmtId="0" fontId="25" fillId="0" borderId="0" xfId="0" applyFont="1"/>
    <xf numFmtId="0" fontId="0" fillId="0" borderId="3" xfId="0" applyFont="1" applyBorder="1"/>
    <xf numFmtId="0" fontId="0" fillId="0" borderId="6" xfId="0" applyFont="1" applyBorder="1"/>
    <xf numFmtId="0" fontId="0" fillId="2" borderId="6" xfId="0" applyFont="1" applyFill="1" applyBorder="1" applyAlignment="1" applyProtection="1">
      <alignment vertical="center" wrapText="1"/>
    </xf>
    <xf numFmtId="0" fontId="15" fillId="0" borderId="22" xfId="0" applyFont="1" applyBorder="1"/>
    <xf numFmtId="0" fontId="15" fillId="0" borderId="0" xfId="0" applyFont="1"/>
    <xf numFmtId="0" fontId="26" fillId="0" borderId="0" xfId="0" applyFont="1" applyBorder="1"/>
    <xf numFmtId="0" fontId="0" fillId="0" borderId="0" xfId="0" applyFont="1" applyBorder="1"/>
    <xf numFmtId="0" fontId="1" fillId="0" borderId="0" xfId="0" applyFont="1" applyFill="1" applyBorder="1"/>
    <xf numFmtId="0" fontId="15" fillId="0" borderId="0" xfId="0" applyFont="1" applyBorder="1"/>
    <xf numFmtId="0" fontId="0" fillId="0" borderId="12" xfId="0" applyFont="1" applyBorder="1"/>
    <xf numFmtId="0" fontId="1" fillId="0" borderId="0" xfId="0" applyFont="1"/>
    <xf numFmtId="0" fontId="2" fillId="0" borderId="0" xfId="0" applyFont="1" applyAlignment="1">
      <alignment wrapText="1"/>
    </xf>
    <xf numFmtId="0" fontId="14" fillId="0" borderId="0" xfId="0" applyFont="1"/>
    <xf numFmtId="0" fontId="1" fillId="0" borderId="3" xfId="0" applyFont="1" applyBorder="1"/>
    <xf numFmtId="0" fontId="24" fillId="0" borderId="3" xfId="0" applyFont="1" applyBorder="1"/>
    <xf numFmtId="0" fontId="2" fillId="0" borderId="0" xfId="0" applyFont="1" applyAlignment="1">
      <alignment horizontal="left" indent="2"/>
    </xf>
    <xf numFmtId="0" fontId="0" fillId="0" borderId="0" xfId="0" applyAlignment="1">
      <alignment horizontal="left" indent="3"/>
    </xf>
    <xf numFmtId="0" fontId="0" fillId="0" borderId="0" xfId="0" quotePrefix="1" applyAlignment="1">
      <alignment horizontal="left" indent="3"/>
    </xf>
    <xf numFmtId="0" fontId="2" fillId="0" borderId="0" xfId="0" applyFont="1" applyAlignment="1">
      <alignment horizontal="left" indent="3"/>
    </xf>
    <xf numFmtId="0" fontId="27" fillId="0" borderId="0" xfId="0" applyFont="1" applyAlignment="1">
      <alignment horizontal="left" indent="3"/>
    </xf>
    <xf numFmtId="9" fontId="0" fillId="0" borderId="0" xfId="2" applyFont="1"/>
    <xf numFmtId="0" fontId="28" fillId="0" borderId="0" xfId="0" applyFont="1" applyAlignment="1">
      <alignment wrapText="1"/>
    </xf>
    <xf numFmtId="0" fontId="15" fillId="0" borderId="3" xfId="0" applyFont="1" applyBorder="1"/>
    <xf numFmtId="1" fontId="0" fillId="0" borderId="3" xfId="0" applyNumberFormat="1" applyBorder="1"/>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0"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9" fillId="3" borderId="8" xfId="0" applyFont="1" applyFill="1" applyBorder="1" applyAlignment="1" applyProtection="1">
      <protection locked="0"/>
    </xf>
    <xf numFmtId="0" fontId="15" fillId="0" borderId="9" xfId="0" applyFont="1" applyBorder="1" applyAlignment="1"/>
    <xf numFmtId="0" fontId="15" fillId="0" borderId="10" xfId="0" applyFont="1" applyBorder="1" applyAlignment="1"/>
  </cellXfs>
  <cellStyles count="4">
    <cellStyle name="Hyperlink" xfId="3" builtinId="8"/>
    <cellStyle name="Procent" xfId="2" builtinId="5"/>
    <cellStyle name="Standaard" xfId="0" builtinId="0"/>
    <cellStyle name="Standard_LEG HZ-K Formular" xfId="1" xr:uid="{00000000-0005-0000-0000-000003000000}"/>
  </cellStyles>
  <dxfs count="1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EDEFA7"/>
      <color rgb="FFCDE8E9"/>
      <color rgb="FFC6D7A1"/>
      <color rgb="FFAEDADC"/>
      <color rgb="FFBBCF8D"/>
      <color rgb="FFE6FFB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9</xdr:col>
      <xdr:colOff>114300</xdr:colOff>
      <xdr:row>9</xdr:row>
      <xdr:rowOff>144780</xdr:rowOff>
    </xdr:from>
    <xdr:to>
      <xdr:col>9</xdr:col>
      <xdr:colOff>571500</xdr:colOff>
      <xdr:row>9</xdr:row>
      <xdr:rowOff>144780</xdr:rowOff>
    </xdr:to>
    <xdr:cxnSp macro="">
      <xdr:nvCxnSpPr>
        <xdr:cNvPr id="3" name="Rechte verbindingslijn met pijl 2">
          <a:extLst>
            <a:ext uri="{FF2B5EF4-FFF2-40B4-BE49-F238E27FC236}">
              <a16:creationId xmlns:a16="http://schemas.microsoft.com/office/drawing/2014/main" id="{E2841AE3-24F6-48C4-AD3F-389A812E905E}"/>
            </a:ext>
          </a:extLst>
        </xdr:cNvPr>
        <xdr:cNvCxnSpPr/>
      </xdr:nvCxnSpPr>
      <xdr:spPr>
        <a:xfrm flipH="1">
          <a:off x="9464040" y="1988820"/>
          <a:ext cx="4572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137160</xdr:colOff>
      <xdr:row>9</xdr:row>
      <xdr:rowOff>175260</xdr:rowOff>
    </xdr:from>
    <xdr:to>
      <xdr:col>9</xdr:col>
      <xdr:colOff>563880</xdr:colOff>
      <xdr:row>16</xdr:row>
      <xdr:rowOff>114300</xdr:rowOff>
    </xdr:to>
    <xdr:cxnSp macro="">
      <xdr:nvCxnSpPr>
        <xdr:cNvPr id="5" name="Rechte verbindingslijn met pijl 4">
          <a:extLst>
            <a:ext uri="{FF2B5EF4-FFF2-40B4-BE49-F238E27FC236}">
              <a16:creationId xmlns:a16="http://schemas.microsoft.com/office/drawing/2014/main" id="{44200E71-3FB1-4522-8981-C4AE2014672B}"/>
            </a:ext>
          </a:extLst>
        </xdr:cNvPr>
        <xdr:cNvCxnSpPr/>
      </xdr:nvCxnSpPr>
      <xdr:spPr>
        <a:xfrm flipH="1">
          <a:off x="9486900" y="2019300"/>
          <a:ext cx="426720" cy="12192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137160</xdr:colOff>
      <xdr:row>9</xdr:row>
      <xdr:rowOff>167640</xdr:rowOff>
    </xdr:from>
    <xdr:to>
      <xdr:col>9</xdr:col>
      <xdr:colOff>571500</xdr:colOff>
      <xdr:row>24</xdr:row>
      <xdr:rowOff>129540</xdr:rowOff>
    </xdr:to>
    <xdr:cxnSp macro="">
      <xdr:nvCxnSpPr>
        <xdr:cNvPr id="7" name="Rechte verbindingslijn met pijl 6">
          <a:extLst>
            <a:ext uri="{FF2B5EF4-FFF2-40B4-BE49-F238E27FC236}">
              <a16:creationId xmlns:a16="http://schemas.microsoft.com/office/drawing/2014/main" id="{DA53E348-8EDA-4F8E-8C92-0F82886C456B}"/>
            </a:ext>
          </a:extLst>
        </xdr:cNvPr>
        <xdr:cNvCxnSpPr/>
      </xdr:nvCxnSpPr>
      <xdr:spPr>
        <a:xfrm flipH="1">
          <a:off x="9486900" y="2011680"/>
          <a:ext cx="434340" cy="2705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rackch\Desktop\Evaluatieformulieren_PH\Evaluatieformulier_PH_o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Raming"/>
      <sheetName val="Oppervlaktegegevens"/>
      <sheetName val="gegevens rekenblad"/>
    </sheetNames>
    <sheetDataSet>
      <sheetData sheetId="0"/>
      <sheetData sheetId="1"/>
      <sheetData sheetId="2"/>
      <sheetData sheetId="3"/>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abSelected="1" topLeftCell="A7" zoomScale="85" zoomScaleNormal="85" workbookViewId="0">
      <selection activeCell="A9" sqref="A9"/>
    </sheetView>
  </sheetViews>
  <sheetFormatPr defaultColWidth="9.109375" defaultRowHeight="14.4" x14ac:dyDescent="0.3"/>
  <cols>
    <col min="1" max="1" width="91.44140625" style="2" customWidth="1"/>
    <col min="2" max="2" width="34.88671875" style="2" customWidth="1"/>
    <col min="3" max="3" width="13.6640625" style="2" customWidth="1"/>
    <col min="4" max="16384" width="9.109375" style="2"/>
  </cols>
  <sheetData>
    <row r="1" spans="1:2" x14ac:dyDescent="0.3">
      <c r="A1" s="22" t="s">
        <v>122</v>
      </c>
    </row>
    <row r="3" spans="1:2" ht="187.2" x14ac:dyDescent="0.3">
      <c r="A3" s="35" t="s">
        <v>123</v>
      </c>
    </row>
    <row r="6" spans="1:2" ht="43.2" x14ac:dyDescent="0.3">
      <c r="A6" s="2" t="s">
        <v>154</v>
      </c>
    </row>
    <row r="7" spans="1:2" x14ac:dyDescent="0.3">
      <c r="A7" s="24"/>
    </row>
    <row r="8" spans="1:2" ht="28.8" x14ac:dyDescent="0.3">
      <c r="A8" s="87" t="s">
        <v>159</v>
      </c>
    </row>
    <row r="9" spans="1:2" x14ac:dyDescent="0.3">
      <c r="A9" s="24"/>
    </row>
    <row r="10" spans="1:2" ht="43.2" x14ac:dyDescent="0.3">
      <c r="A10" s="87" t="s">
        <v>157</v>
      </c>
      <c r="B10" s="26"/>
    </row>
    <row r="11" spans="1:2" x14ac:dyDescent="0.3">
      <c r="A11" s="23"/>
    </row>
    <row r="12" spans="1:2" ht="28.8" x14ac:dyDescent="0.3">
      <c r="A12" s="2" t="s">
        <v>156</v>
      </c>
    </row>
    <row r="14" spans="1:2" x14ac:dyDescent="0.3">
      <c r="A14" s="2" t="s">
        <v>155</v>
      </c>
    </row>
    <row r="15" spans="1:2" x14ac:dyDescent="0.3">
      <c r="A15" s="36"/>
    </row>
    <row r="16" spans="1:2" x14ac:dyDescent="0.3">
      <c r="A16" t="s">
        <v>126</v>
      </c>
    </row>
    <row r="17" spans="1:3" x14ac:dyDescent="0.3">
      <c r="A17" s="106" t="s">
        <v>127</v>
      </c>
    </row>
    <row r="18" spans="1:3" ht="28.8" x14ac:dyDescent="0.3">
      <c r="A18" s="107" t="s">
        <v>128</v>
      </c>
    </row>
    <row r="19" spans="1:3" x14ac:dyDescent="0.3">
      <c r="A19" s="106" t="s">
        <v>129</v>
      </c>
    </row>
    <row r="20" spans="1:3" x14ac:dyDescent="0.3">
      <c r="A20" s="1" t="s">
        <v>130</v>
      </c>
    </row>
    <row r="21" spans="1:3" x14ac:dyDescent="0.3">
      <c r="A21" s="106" t="s">
        <v>131</v>
      </c>
      <c r="B21" s="25"/>
      <c r="C21" s="26"/>
    </row>
    <row r="22" spans="1:3" x14ac:dyDescent="0.3">
      <c r="A22" s="1" t="s">
        <v>132</v>
      </c>
    </row>
    <row r="24" spans="1:3" x14ac:dyDescent="0.3">
      <c r="A24" s="34"/>
      <c r="B24" s="25"/>
    </row>
    <row r="28" spans="1:3" x14ac:dyDescent="0.3">
      <c r="B28" s="25"/>
    </row>
  </sheetData>
  <customSheetViews>
    <customSheetView guid="{9278FC9D-ACFF-4E64-8130-C6E47B2C0776}" scale="85">
      <selection activeCell="A14" sqref="A14"/>
      <pageMargins left="0.7" right="0.7" top="0.75" bottom="0.75" header="0.3" footer="0.3"/>
      <pageSetup paperSize="9" orientation="portrait" horizontalDpi="1200" verticalDpi="1200" r:id="rId1"/>
    </customSheetView>
  </customSheetView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E98"/>
  <sheetViews>
    <sheetView zoomScaleNormal="100" workbookViewId="0">
      <selection activeCell="B2" sqref="B2"/>
    </sheetView>
  </sheetViews>
  <sheetFormatPr defaultRowHeight="14.4" outlineLevelRow="1" outlineLevelCol="1" x14ac:dyDescent="0.3"/>
  <cols>
    <col min="1" max="1" width="43" bestFit="1" customWidth="1"/>
    <col min="2" max="2" width="16.6640625" customWidth="1" outlineLevel="1"/>
    <col min="3" max="3" width="6" bestFit="1" customWidth="1" outlineLevel="1"/>
    <col min="4" max="4" width="19.88671875" customWidth="1"/>
    <col min="5" max="5" width="6" bestFit="1" customWidth="1"/>
    <col min="6" max="6" width="17.44140625" customWidth="1"/>
    <col min="7" max="7" width="6" bestFit="1" customWidth="1"/>
    <col min="8" max="8" width="15.33203125" bestFit="1" customWidth="1"/>
    <col min="9" max="9" width="6" bestFit="1" customWidth="1"/>
    <col min="11" max="11" width="40.77734375" customWidth="1"/>
  </cols>
  <sheetData>
    <row r="1" spans="1:83" x14ac:dyDescent="0.3">
      <c r="A1" s="33" t="s">
        <v>0</v>
      </c>
      <c r="B1" s="32"/>
    </row>
    <row r="2" spans="1:83" x14ac:dyDescent="0.3">
      <c r="A2" s="33" t="s">
        <v>8</v>
      </c>
      <c r="B2" s="81" t="s">
        <v>2</v>
      </c>
      <c r="D2" s="1" t="s">
        <v>100</v>
      </c>
      <c r="K2" t="str">
        <f t="array" ref="K2">IF(OR(OR(B16:H16&lt;0),OR(B24:H24&lt;0),OR(B33:I33&lt;0)),"Totaal dient nog ingevuld te worden in rode cel","")</f>
        <v/>
      </c>
    </row>
    <row r="3" spans="1:83" ht="15" thickBot="1" x14ac:dyDescent="0.35">
      <c r="A3" s="4"/>
      <c r="B3" s="4"/>
    </row>
    <row r="4" spans="1:83" x14ac:dyDescent="0.3">
      <c r="A4" s="50" t="s">
        <v>9</v>
      </c>
      <c r="B4" s="51">
        <v>0.21</v>
      </c>
      <c r="D4" s="120" t="s">
        <v>10</v>
      </c>
      <c r="E4" s="121"/>
      <c r="F4" s="121"/>
      <c r="G4" s="121"/>
      <c r="H4" s="121"/>
      <c r="I4" s="122"/>
    </row>
    <row r="5" spans="1:83" x14ac:dyDescent="0.3">
      <c r="A5" s="50" t="s">
        <v>11</v>
      </c>
      <c r="B5" s="51">
        <v>0.21</v>
      </c>
      <c r="D5" s="123"/>
      <c r="E5" s="124"/>
      <c r="F5" s="124"/>
      <c r="G5" s="124"/>
      <c r="H5" s="124"/>
      <c r="I5" s="125"/>
    </row>
    <row r="6" spans="1:83" ht="15" thickBot="1" x14ac:dyDescent="0.35">
      <c r="A6" s="50" t="s">
        <v>12</v>
      </c>
      <c r="B6" s="51">
        <v>0.21</v>
      </c>
      <c r="D6" s="126"/>
      <c r="E6" s="127"/>
      <c r="F6" s="127"/>
      <c r="G6" s="127"/>
      <c r="H6" s="127"/>
      <c r="I6" s="128"/>
    </row>
    <row r="7" spans="1:83" x14ac:dyDescent="0.3">
      <c r="A7" s="4"/>
      <c r="B7" s="4"/>
    </row>
    <row r="8" spans="1:83" x14ac:dyDescent="0.3">
      <c r="A8" s="6" t="s">
        <v>13</v>
      </c>
      <c r="B8" s="8" t="s">
        <v>111</v>
      </c>
      <c r="C8" s="60" t="s">
        <v>14</v>
      </c>
      <c r="D8" s="10" t="s">
        <v>15</v>
      </c>
      <c r="E8" s="60" t="s">
        <v>14</v>
      </c>
      <c r="F8" s="10" t="s">
        <v>16</v>
      </c>
      <c r="G8" s="60" t="s">
        <v>14</v>
      </c>
      <c r="H8" s="10" t="s">
        <v>17</v>
      </c>
      <c r="I8" s="60" t="s">
        <v>14</v>
      </c>
      <c r="L8" s="85"/>
    </row>
    <row r="9" spans="1:83" x14ac:dyDescent="0.3">
      <c r="A9" s="44" t="s">
        <v>18</v>
      </c>
      <c r="B9" s="47">
        <v>0</v>
      </c>
      <c r="C9" s="44"/>
      <c r="D9" s="47">
        <v>0</v>
      </c>
      <c r="E9" s="44"/>
      <c r="F9" s="47">
        <v>0</v>
      </c>
      <c r="G9" s="44"/>
      <c r="H9" s="47">
        <v>0</v>
      </c>
      <c r="I9" s="44"/>
      <c r="K9" t="s">
        <v>102</v>
      </c>
    </row>
    <row r="10" spans="1:83" x14ac:dyDescent="0.3">
      <c r="A10" s="44" t="s">
        <v>19</v>
      </c>
      <c r="B10" s="47">
        <v>0</v>
      </c>
      <c r="C10" s="46"/>
      <c r="D10" s="47">
        <v>0</v>
      </c>
      <c r="E10" s="47"/>
      <c r="F10" s="47">
        <v>0</v>
      </c>
      <c r="G10" s="47"/>
      <c r="H10" s="47">
        <v>0</v>
      </c>
      <c r="I10" s="48"/>
      <c r="K10" s="89" t="s">
        <v>101</v>
      </c>
    </row>
    <row r="11" spans="1:83" s="57" customFormat="1" outlineLevel="1" x14ac:dyDescent="0.3">
      <c r="A11" s="69" t="s">
        <v>20</v>
      </c>
      <c r="B11" s="55">
        <v>0</v>
      </c>
      <c r="C11" s="56">
        <f>$B$4</f>
        <v>0.21</v>
      </c>
      <c r="D11" s="55">
        <v>0</v>
      </c>
      <c r="E11" s="56">
        <f>$B$4</f>
        <v>0.21</v>
      </c>
      <c r="F11" s="55">
        <v>0</v>
      </c>
      <c r="G11" s="56">
        <f>$B$4</f>
        <v>0.21</v>
      </c>
      <c r="H11" s="55">
        <v>0</v>
      </c>
      <c r="I11" s="56">
        <f>$B$4</f>
        <v>0.21</v>
      </c>
      <c r="J11"/>
      <c r="K11" t="s">
        <v>103</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row>
    <row r="12" spans="1:83" s="57" customFormat="1" outlineLevel="1" x14ac:dyDescent="0.3">
      <c r="A12" s="69" t="s">
        <v>21</v>
      </c>
      <c r="B12" s="55">
        <v>0</v>
      </c>
      <c r="C12" s="56">
        <f t="shared" ref="C12:I16" si="0">$B$4</f>
        <v>0.21</v>
      </c>
      <c r="D12" s="55">
        <v>0</v>
      </c>
      <c r="E12" s="56">
        <f t="shared" si="0"/>
        <v>0.21</v>
      </c>
      <c r="F12" s="55">
        <v>0</v>
      </c>
      <c r="G12" s="56">
        <f t="shared" si="0"/>
        <v>0.21</v>
      </c>
      <c r="H12" s="55">
        <v>0</v>
      </c>
      <c r="I12" s="56">
        <f t="shared" si="0"/>
        <v>0.21</v>
      </c>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row>
    <row r="13" spans="1:83" s="57" customFormat="1" outlineLevel="1" x14ac:dyDescent="0.3">
      <c r="A13" s="69" t="s">
        <v>22</v>
      </c>
      <c r="B13" s="55">
        <v>0</v>
      </c>
      <c r="C13" s="56">
        <f t="shared" si="0"/>
        <v>0.21</v>
      </c>
      <c r="D13" s="55">
        <v>0</v>
      </c>
      <c r="E13" s="56">
        <f t="shared" si="0"/>
        <v>0.21</v>
      </c>
      <c r="F13" s="55">
        <v>0</v>
      </c>
      <c r="G13" s="56">
        <f t="shared" si="0"/>
        <v>0.21</v>
      </c>
      <c r="H13" s="55">
        <v>0</v>
      </c>
      <c r="I13" s="56">
        <f t="shared" si="0"/>
        <v>0.21</v>
      </c>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row>
    <row r="14" spans="1:83" s="57" customFormat="1" outlineLevel="1" x14ac:dyDescent="0.3">
      <c r="A14" s="70" t="s">
        <v>23</v>
      </c>
      <c r="B14" s="55">
        <v>0</v>
      </c>
      <c r="C14" s="56">
        <f t="shared" si="0"/>
        <v>0.21</v>
      </c>
      <c r="D14" s="55">
        <v>0</v>
      </c>
      <c r="E14" s="56">
        <f t="shared" si="0"/>
        <v>0.21</v>
      </c>
      <c r="F14" s="55">
        <v>0</v>
      </c>
      <c r="G14" s="56">
        <f t="shared" si="0"/>
        <v>0.21</v>
      </c>
      <c r="H14" s="55">
        <v>0</v>
      </c>
      <c r="I14" s="56">
        <f t="shared" si="0"/>
        <v>0.21</v>
      </c>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row>
    <row r="15" spans="1:83" s="57" customFormat="1" outlineLevel="1" x14ac:dyDescent="0.3">
      <c r="A15" s="69" t="s">
        <v>24</v>
      </c>
      <c r="B15" s="55">
        <v>0</v>
      </c>
      <c r="C15" s="56">
        <f t="shared" si="0"/>
        <v>0.21</v>
      </c>
      <c r="D15" s="55">
        <v>0</v>
      </c>
      <c r="E15" s="56">
        <f t="shared" si="0"/>
        <v>0.21</v>
      </c>
      <c r="F15" s="55">
        <v>0</v>
      </c>
      <c r="G15" s="56">
        <f t="shared" si="0"/>
        <v>0.21</v>
      </c>
      <c r="H15" s="55">
        <v>0</v>
      </c>
      <c r="I15" s="56">
        <f t="shared" si="0"/>
        <v>0.21</v>
      </c>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row>
    <row r="16" spans="1:83" s="57" customFormat="1" outlineLevel="1" x14ac:dyDescent="0.3">
      <c r="A16" s="69" t="s">
        <v>25</v>
      </c>
      <c r="B16" s="55">
        <f>B10-SUM(B11:B15)</f>
        <v>0</v>
      </c>
      <c r="C16" s="56">
        <f t="shared" si="0"/>
        <v>0.21</v>
      </c>
      <c r="D16" s="55">
        <f>D10-SUM(D11:D15)</f>
        <v>0</v>
      </c>
      <c r="E16" s="56">
        <f t="shared" si="0"/>
        <v>0.21</v>
      </c>
      <c r="F16" s="55">
        <f>F10-SUM(F11:F15)</f>
        <v>0</v>
      </c>
      <c r="G16" s="56">
        <f t="shared" si="0"/>
        <v>0.21</v>
      </c>
      <c r="H16" s="55">
        <f>H10-SUM(H11:H15)</f>
        <v>0</v>
      </c>
      <c r="I16" s="56">
        <f t="shared" si="0"/>
        <v>0.21</v>
      </c>
      <c r="J16"/>
      <c r="K16" t="s">
        <v>104</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row>
    <row r="17" spans="1:9" x14ac:dyDescent="0.3">
      <c r="A17" s="44" t="s">
        <v>26</v>
      </c>
      <c r="B17" s="47">
        <v>0</v>
      </c>
      <c r="C17" s="46"/>
      <c r="D17" s="47">
        <v>0</v>
      </c>
      <c r="E17" s="46"/>
      <c r="F17" s="47">
        <v>0</v>
      </c>
      <c r="G17" s="46"/>
      <c r="H17" s="47">
        <v>0</v>
      </c>
      <c r="I17" s="46"/>
    </row>
    <row r="18" spans="1:9" outlineLevel="1" x14ac:dyDescent="0.3">
      <c r="A18" s="69" t="s">
        <v>27</v>
      </c>
      <c r="B18" s="55">
        <v>0</v>
      </c>
      <c r="C18" s="56">
        <f>$B$4</f>
        <v>0.21</v>
      </c>
      <c r="D18" s="55">
        <v>0</v>
      </c>
      <c r="E18" s="56">
        <f>$B$4</f>
        <v>0.21</v>
      </c>
      <c r="F18" s="55">
        <v>0</v>
      </c>
      <c r="G18" s="56">
        <f>$B$4</f>
        <v>0.21</v>
      </c>
      <c r="H18" s="55">
        <v>0</v>
      </c>
      <c r="I18" s="56">
        <f>$B$4</f>
        <v>0.21</v>
      </c>
    </row>
    <row r="19" spans="1:9" outlineLevel="1" x14ac:dyDescent="0.3">
      <c r="A19" s="69" t="s">
        <v>28</v>
      </c>
      <c r="B19" s="55">
        <v>0</v>
      </c>
      <c r="C19" s="56">
        <f t="shared" ref="C19:I24" si="1">$B$4</f>
        <v>0.21</v>
      </c>
      <c r="D19" s="55">
        <v>0</v>
      </c>
      <c r="E19" s="56">
        <f t="shared" si="1"/>
        <v>0.21</v>
      </c>
      <c r="F19" s="55">
        <v>0</v>
      </c>
      <c r="G19" s="56">
        <f t="shared" si="1"/>
        <v>0.21</v>
      </c>
      <c r="H19" s="55">
        <v>0</v>
      </c>
      <c r="I19" s="56">
        <f t="shared" si="1"/>
        <v>0.21</v>
      </c>
    </row>
    <row r="20" spans="1:9" outlineLevel="1" x14ac:dyDescent="0.3">
      <c r="A20" s="69" t="s">
        <v>29</v>
      </c>
      <c r="B20" s="55">
        <v>0</v>
      </c>
      <c r="C20" s="56">
        <f t="shared" si="1"/>
        <v>0.21</v>
      </c>
      <c r="D20" s="55">
        <v>0</v>
      </c>
      <c r="E20" s="56">
        <f t="shared" si="1"/>
        <v>0.21</v>
      </c>
      <c r="F20" s="55">
        <v>0</v>
      </c>
      <c r="G20" s="56">
        <f t="shared" si="1"/>
        <v>0.21</v>
      </c>
      <c r="H20" s="55">
        <v>0</v>
      </c>
      <c r="I20" s="56">
        <f t="shared" si="1"/>
        <v>0.21</v>
      </c>
    </row>
    <row r="21" spans="1:9" outlineLevel="1" x14ac:dyDescent="0.3">
      <c r="A21" s="70" t="s">
        <v>30</v>
      </c>
      <c r="B21" s="55">
        <v>0</v>
      </c>
      <c r="C21" s="56">
        <f t="shared" si="1"/>
        <v>0.21</v>
      </c>
      <c r="D21" s="55">
        <v>0</v>
      </c>
      <c r="E21" s="56">
        <f t="shared" si="1"/>
        <v>0.21</v>
      </c>
      <c r="F21" s="55">
        <v>0</v>
      </c>
      <c r="G21" s="56">
        <f t="shared" si="1"/>
        <v>0.21</v>
      </c>
      <c r="H21" s="55">
        <v>0</v>
      </c>
      <c r="I21" s="56">
        <f t="shared" si="1"/>
        <v>0.21</v>
      </c>
    </row>
    <row r="22" spans="1:9" outlineLevel="1" x14ac:dyDescent="0.3">
      <c r="A22" s="70" t="s">
        <v>23</v>
      </c>
      <c r="B22" s="55">
        <v>0</v>
      </c>
      <c r="C22" s="56">
        <f t="shared" si="1"/>
        <v>0.21</v>
      </c>
      <c r="D22" s="55">
        <v>0</v>
      </c>
      <c r="E22" s="56">
        <f t="shared" si="1"/>
        <v>0.21</v>
      </c>
      <c r="F22" s="55">
        <v>0</v>
      </c>
      <c r="G22" s="56">
        <f t="shared" si="1"/>
        <v>0.21</v>
      </c>
      <c r="H22" s="55">
        <v>0</v>
      </c>
      <c r="I22" s="56">
        <f t="shared" si="1"/>
        <v>0.21</v>
      </c>
    </row>
    <row r="23" spans="1:9" outlineLevel="1" x14ac:dyDescent="0.3">
      <c r="A23" s="69" t="s">
        <v>24</v>
      </c>
      <c r="B23" s="55">
        <v>0</v>
      </c>
      <c r="C23" s="56">
        <f t="shared" si="1"/>
        <v>0.21</v>
      </c>
      <c r="D23" s="55">
        <v>0</v>
      </c>
      <c r="E23" s="56">
        <f t="shared" si="1"/>
        <v>0.21</v>
      </c>
      <c r="F23" s="55">
        <v>0</v>
      </c>
      <c r="G23" s="56">
        <f t="shared" si="1"/>
        <v>0.21</v>
      </c>
      <c r="H23" s="55">
        <v>0</v>
      </c>
      <c r="I23" s="56">
        <f t="shared" si="1"/>
        <v>0.21</v>
      </c>
    </row>
    <row r="24" spans="1:9" outlineLevel="1" x14ac:dyDescent="0.3">
      <c r="A24" s="54" t="s">
        <v>25</v>
      </c>
      <c r="B24" s="55">
        <f>B17-SUM(B18:B23)</f>
        <v>0</v>
      </c>
      <c r="C24" s="56">
        <f t="shared" si="1"/>
        <v>0.21</v>
      </c>
      <c r="D24" s="55">
        <f>D17-SUM(D18:D23)</f>
        <v>0</v>
      </c>
      <c r="E24" s="56">
        <f t="shared" si="1"/>
        <v>0.21</v>
      </c>
      <c r="F24" s="55">
        <f>F17-SUM(F18:F23)</f>
        <v>0</v>
      </c>
      <c r="G24" s="56">
        <f t="shared" si="1"/>
        <v>0.21</v>
      </c>
      <c r="H24" s="55">
        <f>H17-SUM(H18:H23)</f>
        <v>0</v>
      </c>
      <c r="I24" s="56">
        <f t="shared" si="1"/>
        <v>0.21</v>
      </c>
    </row>
    <row r="25" spans="1:9" x14ac:dyDescent="0.3">
      <c r="A25" s="44" t="s">
        <v>31</v>
      </c>
      <c r="B25" s="47">
        <v>0</v>
      </c>
      <c r="C25" s="46"/>
      <c r="D25" s="47">
        <v>0</v>
      </c>
      <c r="E25" s="46"/>
      <c r="F25" s="47">
        <v>0</v>
      </c>
      <c r="G25" s="46"/>
      <c r="H25" s="47">
        <v>0</v>
      </c>
      <c r="I25" s="46"/>
    </row>
    <row r="26" spans="1:9" outlineLevel="1" x14ac:dyDescent="0.3">
      <c r="A26" s="69" t="s">
        <v>32</v>
      </c>
      <c r="B26" s="55">
        <v>0</v>
      </c>
      <c r="C26" s="56">
        <f>$B$4</f>
        <v>0.21</v>
      </c>
      <c r="D26" s="55">
        <v>0</v>
      </c>
      <c r="E26" s="56">
        <f>$B$4</f>
        <v>0.21</v>
      </c>
      <c r="F26" s="55">
        <v>0</v>
      </c>
      <c r="G26" s="56">
        <f>$B$4</f>
        <v>0.21</v>
      </c>
      <c r="H26" s="55">
        <v>0</v>
      </c>
      <c r="I26" s="56">
        <f>$B$4</f>
        <v>0.21</v>
      </c>
    </row>
    <row r="27" spans="1:9" outlineLevel="1" x14ac:dyDescent="0.3">
      <c r="A27" s="69" t="s">
        <v>33</v>
      </c>
      <c r="B27" s="55">
        <v>0</v>
      </c>
      <c r="C27" s="56">
        <f t="shared" ref="C27:I33" si="2">$B$4</f>
        <v>0.21</v>
      </c>
      <c r="D27" s="55">
        <v>0</v>
      </c>
      <c r="E27" s="56">
        <f t="shared" si="2"/>
        <v>0.21</v>
      </c>
      <c r="F27" s="55">
        <v>0</v>
      </c>
      <c r="G27" s="56">
        <f t="shared" si="2"/>
        <v>0.21</v>
      </c>
      <c r="H27" s="55">
        <v>0</v>
      </c>
      <c r="I27" s="56">
        <f t="shared" si="2"/>
        <v>0.21</v>
      </c>
    </row>
    <row r="28" spans="1:9" outlineLevel="1" x14ac:dyDescent="0.3">
      <c r="A28" s="69" t="s">
        <v>34</v>
      </c>
      <c r="B28" s="55">
        <v>0</v>
      </c>
      <c r="C28" s="56">
        <f t="shared" si="2"/>
        <v>0.21</v>
      </c>
      <c r="D28" s="55">
        <v>0</v>
      </c>
      <c r="E28" s="56">
        <f t="shared" si="2"/>
        <v>0.21</v>
      </c>
      <c r="F28" s="55">
        <v>0</v>
      </c>
      <c r="G28" s="56">
        <f t="shared" si="2"/>
        <v>0.21</v>
      </c>
      <c r="H28" s="55">
        <v>0</v>
      </c>
      <c r="I28" s="56">
        <f t="shared" si="2"/>
        <v>0.21</v>
      </c>
    </row>
    <row r="29" spans="1:9" outlineLevel="1" x14ac:dyDescent="0.3">
      <c r="A29" s="70" t="s">
        <v>35</v>
      </c>
      <c r="B29" s="55">
        <v>0</v>
      </c>
      <c r="C29" s="56">
        <f t="shared" si="2"/>
        <v>0.21</v>
      </c>
      <c r="D29" s="55">
        <v>0</v>
      </c>
      <c r="E29" s="56">
        <f t="shared" si="2"/>
        <v>0.21</v>
      </c>
      <c r="F29" s="55">
        <v>0</v>
      </c>
      <c r="G29" s="56">
        <f t="shared" si="2"/>
        <v>0.21</v>
      </c>
      <c r="H29" s="55">
        <v>0</v>
      </c>
      <c r="I29" s="56">
        <f t="shared" si="2"/>
        <v>0.21</v>
      </c>
    </row>
    <row r="30" spans="1:9" outlineLevel="1" x14ac:dyDescent="0.3">
      <c r="A30" s="70" t="s">
        <v>36</v>
      </c>
      <c r="B30" s="55">
        <v>0</v>
      </c>
      <c r="C30" s="56">
        <f t="shared" si="2"/>
        <v>0.21</v>
      </c>
      <c r="D30" s="55">
        <v>0</v>
      </c>
      <c r="E30" s="56">
        <f t="shared" si="2"/>
        <v>0.21</v>
      </c>
      <c r="F30" s="55">
        <v>0</v>
      </c>
      <c r="G30" s="56">
        <f t="shared" si="2"/>
        <v>0.21</v>
      </c>
      <c r="H30" s="55">
        <v>0</v>
      </c>
      <c r="I30" s="56">
        <f t="shared" si="2"/>
        <v>0.21</v>
      </c>
    </row>
    <row r="31" spans="1:9" outlineLevel="1" x14ac:dyDescent="0.3">
      <c r="A31" s="69" t="s">
        <v>23</v>
      </c>
      <c r="B31" s="55">
        <v>0</v>
      </c>
      <c r="C31" s="56">
        <f t="shared" si="2"/>
        <v>0.21</v>
      </c>
      <c r="D31" s="55">
        <v>0</v>
      </c>
      <c r="E31" s="56">
        <f t="shared" si="2"/>
        <v>0.21</v>
      </c>
      <c r="F31" s="55">
        <v>0</v>
      </c>
      <c r="G31" s="56">
        <f t="shared" si="2"/>
        <v>0.21</v>
      </c>
      <c r="H31" s="55">
        <v>0</v>
      </c>
      <c r="I31" s="56">
        <f t="shared" si="2"/>
        <v>0.21</v>
      </c>
    </row>
    <row r="32" spans="1:9" outlineLevel="1" x14ac:dyDescent="0.3">
      <c r="A32" s="69" t="s">
        <v>24</v>
      </c>
      <c r="B32" s="55">
        <v>0</v>
      </c>
      <c r="C32" s="56">
        <f t="shared" si="2"/>
        <v>0.21</v>
      </c>
      <c r="D32" s="55">
        <v>0</v>
      </c>
      <c r="E32" s="56">
        <f t="shared" si="2"/>
        <v>0.21</v>
      </c>
      <c r="F32" s="55">
        <v>0</v>
      </c>
      <c r="G32" s="56">
        <f t="shared" si="2"/>
        <v>0.21</v>
      </c>
      <c r="H32" s="55">
        <v>0</v>
      </c>
      <c r="I32" s="56">
        <f t="shared" si="2"/>
        <v>0.21</v>
      </c>
    </row>
    <row r="33" spans="1:11" outlineLevel="1" x14ac:dyDescent="0.3">
      <c r="A33" s="54" t="s">
        <v>25</v>
      </c>
      <c r="B33" s="55">
        <f>B25-SUM(B26:B32)</f>
        <v>0</v>
      </c>
      <c r="C33" s="56">
        <f t="shared" si="2"/>
        <v>0.21</v>
      </c>
      <c r="D33" s="55">
        <f>D25-SUM(D26:D32)</f>
        <v>0</v>
      </c>
      <c r="E33" s="56">
        <f t="shared" si="2"/>
        <v>0.21</v>
      </c>
      <c r="F33" s="55">
        <f>F25-SUM(F26:F32)</f>
        <v>0</v>
      </c>
      <c r="G33" s="56">
        <f t="shared" si="2"/>
        <v>0.21</v>
      </c>
      <c r="H33" s="55">
        <f>H25-SUM(H26:H32)</f>
        <v>0</v>
      </c>
      <c r="I33" s="56">
        <f t="shared" si="2"/>
        <v>0.21</v>
      </c>
      <c r="K33" s="86"/>
    </row>
    <row r="34" spans="1:11" x14ac:dyDescent="0.3">
      <c r="A34" s="40" t="s">
        <v>37</v>
      </c>
      <c r="B34" s="41">
        <f>B10+B17+B25</f>
        <v>0</v>
      </c>
      <c r="C34" s="42"/>
      <c r="D34" s="41">
        <f>D10+D17+D25</f>
        <v>0</v>
      </c>
      <c r="E34" s="42"/>
      <c r="F34" s="41">
        <f>F10+F17+F25</f>
        <v>0</v>
      </c>
      <c r="G34" s="42"/>
      <c r="H34" s="41">
        <f>H10+H17+H25</f>
        <v>0</v>
      </c>
      <c r="I34" s="42"/>
      <c r="K34" t="s">
        <v>105</v>
      </c>
    </row>
    <row r="35" spans="1:11" x14ac:dyDescent="0.3">
      <c r="A35" s="75" t="s">
        <v>38</v>
      </c>
      <c r="B35" s="47">
        <v>0</v>
      </c>
      <c r="C35" s="48">
        <f>$B$5</f>
        <v>0.21</v>
      </c>
      <c r="D35" s="47">
        <v>0</v>
      </c>
      <c r="E35" s="48">
        <f>$B$5</f>
        <v>0.21</v>
      </c>
      <c r="F35" s="47">
        <v>0</v>
      </c>
      <c r="G35" s="48">
        <f>$B$5</f>
        <v>0.21</v>
      </c>
      <c r="H35" s="47">
        <v>0</v>
      </c>
      <c r="I35" s="48">
        <f>$B$5</f>
        <v>0.21</v>
      </c>
    </row>
    <row r="36" spans="1:11" x14ac:dyDescent="0.3">
      <c r="A36" s="40" t="s">
        <v>106</v>
      </c>
      <c r="B36" s="43">
        <f>SUM(B34+B35)</f>
        <v>0</v>
      </c>
      <c r="C36" s="42"/>
      <c r="D36" s="43">
        <f>SUM(D34+D35)</f>
        <v>0</v>
      </c>
      <c r="E36" s="42"/>
      <c r="F36" s="43">
        <f>SUM(F34:F35)</f>
        <v>0</v>
      </c>
      <c r="G36" s="42"/>
      <c r="H36" s="43">
        <f>SUM(H34:H35)</f>
        <v>0</v>
      </c>
      <c r="I36" s="42"/>
    </row>
    <row r="37" spans="1:11" x14ac:dyDescent="0.3">
      <c r="A37" s="71" t="s">
        <v>40</v>
      </c>
      <c r="B37" s="83"/>
      <c r="C37" s="84">
        <f>$B$4</f>
        <v>0.21</v>
      </c>
      <c r="D37" s="83"/>
      <c r="E37" s="84">
        <f>$B$4</f>
        <v>0.21</v>
      </c>
      <c r="F37" s="83"/>
      <c r="G37" s="84">
        <f>$B$4</f>
        <v>0.21</v>
      </c>
      <c r="H37" s="83"/>
      <c r="I37" s="84">
        <f>$B$4</f>
        <v>0.21</v>
      </c>
    </row>
    <row r="38" spans="1:11" x14ac:dyDescent="0.3">
      <c r="A38" s="71" t="s">
        <v>41</v>
      </c>
      <c r="B38" s="83"/>
      <c r="C38" s="84">
        <f>$B$4</f>
        <v>0.21</v>
      </c>
      <c r="D38" s="83"/>
      <c r="E38" s="84">
        <f>$B$4</f>
        <v>0.21</v>
      </c>
      <c r="F38" s="83"/>
      <c r="G38" s="84">
        <f>$B$4</f>
        <v>0.21</v>
      </c>
      <c r="H38" s="83"/>
      <c r="I38" s="84">
        <f>$B$4</f>
        <v>0.21</v>
      </c>
    </row>
    <row r="39" spans="1:11" x14ac:dyDescent="0.3">
      <c r="A39" s="71" t="s">
        <v>99</v>
      </c>
      <c r="B39" s="28"/>
      <c r="C39" s="84">
        <f>$B$4</f>
        <v>0.21</v>
      </c>
      <c r="D39" s="28"/>
      <c r="E39" s="29"/>
      <c r="F39" s="28"/>
      <c r="G39" s="29"/>
      <c r="H39" s="28"/>
      <c r="I39" s="29"/>
    </row>
    <row r="40" spans="1:11" x14ac:dyDescent="0.3">
      <c r="A40" s="71" t="s">
        <v>42</v>
      </c>
      <c r="B40" s="67"/>
      <c r="C40" s="29">
        <f>$B$4</f>
        <v>0.21</v>
      </c>
      <c r="D40" s="30"/>
      <c r="E40" s="29">
        <f>$B$4</f>
        <v>0.21</v>
      </c>
      <c r="F40" s="30"/>
      <c r="G40" s="29">
        <f>$B$4</f>
        <v>0.21</v>
      </c>
      <c r="H40" s="49"/>
      <c r="I40" s="29">
        <f>$B$4</f>
        <v>0.21</v>
      </c>
    </row>
    <row r="41" spans="1:11" x14ac:dyDescent="0.3">
      <c r="A41" s="71" t="s">
        <v>42</v>
      </c>
      <c r="B41" s="67"/>
      <c r="C41" s="29">
        <f>$B$4</f>
        <v>0.21</v>
      </c>
      <c r="D41" s="30"/>
      <c r="E41" s="29">
        <f>$B$4</f>
        <v>0.21</v>
      </c>
      <c r="F41" s="30"/>
      <c r="G41" s="29">
        <f>$B$4</f>
        <v>0.21</v>
      </c>
      <c r="H41" s="49"/>
      <c r="I41" s="29">
        <f>$B$4</f>
        <v>0.21</v>
      </c>
    </row>
    <row r="42" spans="1:11" x14ac:dyDescent="0.3">
      <c r="A42" s="40" t="s">
        <v>43</v>
      </c>
      <c r="B42" s="41">
        <f>SUM(B36:B41)</f>
        <v>0</v>
      </c>
      <c r="C42" s="42"/>
      <c r="D42" s="41">
        <f>SUM(D36:D41)</f>
        <v>0</v>
      </c>
      <c r="E42" s="42"/>
      <c r="F42" s="41">
        <f>SUM(F36:F41)</f>
        <v>0</v>
      </c>
      <c r="G42" s="42"/>
      <c r="H42" s="41">
        <f>SUM(H36:H41)</f>
        <v>0</v>
      </c>
      <c r="I42" s="42"/>
      <c r="K42" s="62"/>
    </row>
    <row r="43" spans="1:11" x14ac:dyDescent="0.3">
      <c r="A43" s="4"/>
      <c r="B43" s="4"/>
      <c r="C43" s="4"/>
      <c r="D43" s="4"/>
      <c r="E43" s="4"/>
      <c r="F43" s="4"/>
      <c r="G43" s="4"/>
      <c r="H43" s="4"/>
      <c r="I43" s="4"/>
      <c r="J43" s="4"/>
      <c r="K43" s="4"/>
    </row>
    <row r="44" spans="1:11" x14ac:dyDescent="0.3">
      <c r="A44" s="40" t="s">
        <v>44</v>
      </c>
      <c r="B44" s="41">
        <v>0</v>
      </c>
      <c r="C44" s="42"/>
      <c r="D44" s="41">
        <v>0</v>
      </c>
      <c r="E44" s="42"/>
      <c r="F44" s="41">
        <v>0</v>
      </c>
      <c r="G44" s="42"/>
      <c r="H44" s="41">
        <v>0</v>
      </c>
      <c r="I44" s="42"/>
      <c r="J44" s="4"/>
      <c r="K44" s="4" t="s">
        <v>107</v>
      </c>
    </row>
    <row r="45" spans="1:11" hidden="1" outlineLevel="1" x14ac:dyDescent="0.3">
      <c r="A45" s="72" t="s">
        <v>45</v>
      </c>
      <c r="B45" s="28"/>
      <c r="C45" s="29">
        <f>$B$6</f>
        <v>0.21</v>
      </c>
      <c r="D45" s="28"/>
      <c r="E45" s="29">
        <f>$B$6</f>
        <v>0.21</v>
      </c>
      <c r="F45" s="28"/>
      <c r="G45" s="29">
        <f>$B$6</f>
        <v>0.21</v>
      </c>
      <c r="H45" s="28"/>
      <c r="I45" s="29">
        <f>$B$6</f>
        <v>0.21</v>
      </c>
      <c r="J45" s="4"/>
      <c r="K45" s="4"/>
    </row>
    <row r="46" spans="1:11" hidden="1" outlineLevel="1" x14ac:dyDescent="0.3">
      <c r="A46" s="72" t="s">
        <v>46</v>
      </c>
      <c r="B46" s="28"/>
      <c r="C46" s="29">
        <f t="shared" ref="C46:I57" si="3">$B$6</f>
        <v>0.21</v>
      </c>
      <c r="D46" s="28"/>
      <c r="E46" s="29">
        <f t="shared" si="3"/>
        <v>0.21</v>
      </c>
      <c r="F46" s="28"/>
      <c r="G46" s="29">
        <f t="shared" si="3"/>
        <v>0.21</v>
      </c>
      <c r="H46" s="28"/>
      <c r="I46" s="29">
        <f t="shared" si="3"/>
        <v>0.21</v>
      </c>
      <c r="J46" s="4"/>
      <c r="K46" s="4"/>
    </row>
    <row r="47" spans="1:11" hidden="1" outlineLevel="1" x14ac:dyDescent="0.3">
      <c r="A47" s="72" t="s">
        <v>47</v>
      </c>
      <c r="B47" s="28"/>
      <c r="C47" s="29">
        <f t="shared" si="3"/>
        <v>0.21</v>
      </c>
      <c r="D47" s="28"/>
      <c r="E47" s="29">
        <f t="shared" si="3"/>
        <v>0.21</v>
      </c>
      <c r="F47" s="28"/>
      <c r="G47" s="29">
        <f t="shared" si="3"/>
        <v>0.21</v>
      </c>
      <c r="H47" s="28"/>
      <c r="I47" s="29">
        <f t="shared" si="3"/>
        <v>0.21</v>
      </c>
      <c r="J47" s="4"/>
      <c r="K47" s="4"/>
    </row>
    <row r="48" spans="1:11" hidden="1" outlineLevel="1" x14ac:dyDescent="0.3">
      <c r="A48" s="72" t="s">
        <v>48</v>
      </c>
      <c r="B48" s="28"/>
      <c r="C48" s="29">
        <f t="shared" si="3"/>
        <v>0.21</v>
      </c>
      <c r="D48" s="30"/>
      <c r="E48" s="29">
        <f t="shared" si="3"/>
        <v>0.21</v>
      </c>
      <c r="F48" s="30"/>
      <c r="G48" s="29">
        <f t="shared" si="3"/>
        <v>0.21</v>
      </c>
      <c r="H48" s="30"/>
      <c r="I48" s="29">
        <f t="shared" si="3"/>
        <v>0.21</v>
      </c>
      <c r="J48" s="4"/>
      <c r="K48" s="4"/>
    </row>
    <row r="49" spans="1:11" hidden="1" outlineLevel="1" x14ac:dyDescent="0.3">
      <c r="A49" s="72" t="s">
        <v>49</v>
      </c>
      <c r="B49" s="28"/>
      <c r="C49" s="29">
        <f t="shared" si="3"/>
        <v>0.21</v>
      </c>
      <c r="D49" s="30"/>
      <c r="E49" s="29">
        <f t="shared" si="3"/>
        <v>0.21</v>
      </c>
      <c r="F49" s="30"/>
      <c r="G49" s="29">
        <f t="shared" si="3"/>
        <v>0.21</v>
      </c>
      <c r="H49" s="30"/>
      <c r="I49" s="29">
        <f t="shared" si="3"/>
        <v>0.21</v>
      </c>
      <c r="J49" s="4"/>
      <c r="K49" s="4"/>
    </row>
    <row r="50" spans="1:11" hidden="1" outlineLevel="1" x14ac:dyDescent="0.3">
      <c r="A50" s="72" t="s">
        <v>50</v>
      </c>
      <c r="B50" s="28"/>
      <c r="C50" s="29">
        <f t="shared" si="3"/>
        <v>0.21</v>
      </c>
      <c r="D50" s="30"/>
      <c r="E50" s="29">
        <f t="shared" si="3"/>
        <v>0.21</v>
      </c>
      <c r="F50" s="30"/>
      <c r="G50" s="29">
        <f t="shared" si="3"/>
        <v>0.21</v>
      </c>
      <c r="H50" s="30"/>
      <c r="I50" s="29">
        <f t="shared" si="3"/>
        <v>0.21</v>
      </c>
      <c r="J50" s="4"/>
      <c r="K50" s="4"/>
    </row>
    <row r="51" spans="1:11" hidden="1" outlineLevel="1" x14ac:dyDescent="0.3">
      <c r="A51" s="72" t="s">
        <v>51</v>
      </c>
      <c r="B51" s="28"/>
      <c r="C51" s="29">
        <f t="shared" si="3"/>
        <v>0.21</v>
      </c>
      <c r="D51" s="30"/>
      <c r="E51" s="29">
        <f t="shared" si="3"/>
        <v>0.21</v>
      </c>
      <c r="F51" s="30"/>
      <c r="G51" s="29">
        <f t="shared" si="3"/>
        <v>0.21</v>
      </c>
      <c r="H51" s="30"/>
      <c r="I51" s="29">
        <f t="shared" si="3"/>
        <v>0.21</v>
      </c>
      <c r="J51" s="4"/>
      <c r="K51" s="4"/>
    </row>
    <row r="52" spans="1:11" hidden="1" outlineLevel="1" x14ac:dyDescent="0.3">
      <c r="A52" s="72" t="s">
        <v>52</v>
      </c>
      <c r="B52" s="28"/>
      <c r="C52" s="29">
        <f t="shared" si="3"/>
        <v>0.21</v>
      </c>
      <c r="D52" s="30"/>
      <c r="E52" s="29">
        <f t="shared" si="3"/>
        <v>0.21</v>
      </c>
      <c r="F52" s="30"/>
      <c r="G52" s="29">
        <f t="shared" si="3"/>
        <v>0.21</v>
      </c>
      <c r="H52" s="30"/>
      <c r="I52" s="29">
        <f t="shared" si="3"/>
        <v>0.21</v>
      </c>
      <c r="J52" s="4"/>
      <c r="K52" s="4"/>
    </row>
    <row r="53" spans="1:11" hidden="1" outlineLevel="1" x14ac:dyDescent="0.3">
      <c r="A53" s="72" t="s">
        <v>53</v>
      </c>
      <c r="B53" s="28"/>
      <c r="C53" s="29">
        <f t="shared" si="3"/>
        <v>0.21</v>
      </c>
      <c r="D53" s="30"/>
      <c r="E53" s="29">
        <f t="shared" si="3"/>
        <v>0.21</v>
      </c>
      <c r="F53" s="30"/>
      <c r="G53" s="29">
        <f t="shared" si="3"/>
        <v>0.21</v>
      </c>
      <c r="H53" s="30"/>
      <c r="I53" s="29">
        <f t="shared" si="3"/>
        <v>0.21</v>
      </c>
      <c r="J53" s="4"/>
      <c r="K53" s="4"/>
    </row>
    <row r="54" spans="1:11" hidden="1" outlineLevel="1" x14ac:dyDescent="0.3">
      <c r="A54" s="72" t="s">
        <v>54</v>
      </c>
      <c r="B54" s="28"/>
      <c r="C54" s="29">
        <f t="shared" si="3"/>
        <v>0.21</v>
      </c>
      <c r="D54" s="30"/>
      <c r="E54" s="29">
        <f t="shared" si="3"/>
        <v>0.21</v>
      </c>
      <c r="F54" s="30"/>
      <c r="G54" s="29">
        <f t="shared" si="3"/>
        <v>0.21</v>
      </c>
      <c r="H54" s="30"/>
      <c r="I54" s="29">
        <f t="shared" si="3"/>
        <v>0.21</v>
      </c>
      <c r="J54" s="4"/>
      <c r="K54" s="4"/>
    </row>
    <row r="55" spans="1:11" hidden="1" outlineLevel="1" x14ac:dyDescent="0.3">
      <c r="A55" s="73" t="s">
        <v>55</v>
      </c>
      <c r="B55" s="28"/>
      <c r="C55" s="29">
        <f t="shared" si="3"/>
        <v>0.21</v>
      </c>
      <c r="D55" s="30"/>
      <c r="E55" s="29">
        <f t="shared" si="3"/>
        <v>0.21</v>
      </c>
      <c r="F55" s="30"/>
      <c r="G55" s="29">
        <f t="shared" si="3"/>
        <v>0.21</v>
      </c>
      <c r="H55" s="30"/>
      <c r="I55" s="29">
        <f t="shared" si="3"/>
        <v>0.21</v>
      </c>
      <c r="J55" s="4"/>
      <c r="K55" s="4"/>
    </row>
    <row r="56" spans="1:11" hidden="1" outlineLevel="1" x14ac:dyDescent="0.3">
      <c r="A56" s="73" t="s">
        <v>56</v>
      </c>
      <c r="B56" s="28"/>
      <c r="C56" s="29">
        <f t="shared" si="3"/>
        <v>0.21</v>
      </c>
      <c r="D56" s="30"/>
      <c r="E56" s="29">
        <f t="shared" si="3"/>
        <v>0.21</v>
      </c>
      <c r="F56" s="30"/>
      <c r="G56" s="29">
        <f t="shared" si="3"/>
        <v>0.21</v>
      </c>
      <c r="H56" s="30"/>
      <c r="I56" s="29">
        <f t="shared" si="3"/>
        <v>0.21</v>
      </c>
      <c r="J56" s="4"/>
      <c r="K56" s="4"/>
    </row>
    <row r="57" spans="1:11" hidden="1" outlineLevel="1" x14ac:dyDescent="0.3">
      <c r="A57" s="74" t="s">
        <v>25</v>
      </c>
      <c r="B57" s="55">
        <f>B44-SUM(B45:B56)</f>
        <v>0</v>
      </c>
      <c r="C57" s="29">
        <f t="shared" si="3"/>
        <v>0.21</v>
      </c>
      <c r="D57" s="55">
        <f>D44-SUM(D45:D56)</f>
        <v>0</v>
      </c>
      <c r="E57" s="29">
        <f t="shared" si="3"/>
        <v>0.21</v>
      </c>
      <c r="F57" s="55">
        <f>F44-SUM(F45:F56)</f>
        <v>0</v>
      </c>
      <c r="G57" s="29">
        <f t="shared" si="3"/>
        <v>0.21</v>
      </c>
      <c r="H57" s="55">
        <f>H44-SUM(H45:H56)</f>
        <v>0</v>
      </c>
      <c r="I57" s="29">
        <f t="shared" si="3"/>
        <v>0.21</v>
      </c>
      <c r="J57" s="4"/>
      <c r="K57" s="4"/>
    </row>
    <row r="58" spans="1:11" ht="15" collapsed="1" thickBot="1" x14ac:dyDescent="0.35">
      <c r="A58" s="4"/>
      <c r="B58" s="4"/>
      <c r="C58" s="4"/>
      <c r="D58" s="4"/>
      <c r="E58" s="4"/>
      <c r="F58" s="4"/>
      <c r="G58" s="4"/>
      <c r="H58" s="4"/>
      <c r="I58" s="4"/>
      <c r="J58" s="4"/>
      <c r="K58" s="4"/>
    </row>
    <row r="59" spans="1:11" ht="15" thickBot="1" x14ac:dyDescent="0.35">
      <c r="A59" s="6" t="s">
        <v>57</v>
      </c>
      <c r="B59" s="55">
        <f>B42+B44+B9</f>
        <v>0</v>
      </c>
      <c r="C59" s="55"/>
      <c r="D59" s="55">
        <f>D42+D44+D9</f>
        <v>0</v>
      </c>
      <c r="E59" s="55"/>
      <c r="F59" s="55">
        <f>F42+F44+F9</f>
        <v>0</v>
      </c>
      <c r="G59" s="64"/>
      <c r="H59" s="65">
        <f>SUM(H42:H44)+H9</f>
        <v>0</v>
      </c>
      <c r="I59" s="4"/>
      <c r="J59" s="4"/>
      <c r="K59" s="4" t="s">
        <v>110</v>
      </c>
    </row>
    <row r="60" spans="1:11" x14ac:dyDescent="0.3">
      <c r="K60" s="4"/>
    </row>
    <row r="61" spans="1:11" x14ac:dyDescent="0.3">
      <c r="A61" s="6" t="s">
        <v>58</v>
      </c>
      <c r="B61" s="8" t="s">
        <v>111</v>
      </c>
      <c r="C61" s="9"/>
      <c r="D61" s="10" t="s">
        <v>15</v>
      </c>
      <c r="E61" s="9"/>
      <c r="F61" s="10" t="s">
        <v>16</v>
      </c>
      <c r="G61" s="9"/>
      <c r="H61" s="10" t="s">
        <v>17</v>
      </c>
      <c r="I61" s="11"/>
      <c r="K61" t="s">
        <v>108</v>
      </c>
    </row>
    <row r="62" spans="1:11" x14ac:dyDescent="0.3">
      <c r="A62" s="7" t="s">
        <v>59</v>
      </c>
      <c r="B62" s="37">
        <v>0</v>
      </c>
      <c r="C62" s="38" t="s">
        <v>60</v>
      </c>
      <c r="D62" s="37">
        <v>0</v>
      </c>
      <c r="E62" s="38" t="s">
        <v>60</v>
      </c>
      <c r="F62" s="37">
        <v>0</v>
      </c>
      <c r="G62" s="38" t="s">
        <v>60</v>
      </c>
      <c r="H62" s="37">
        <v>0</v>
      </c>
      <c r="I62" s="38" t="s">
        <v>60</v>
      </c>
    </row>
    <row r="63" spans="1:11" x14ac:dyDescent="0.3">
      <c r="A63" s="52" t="s">
        <v>61</v>
      </c>
      <c r="B63" s="37">
        <v>0</v>
      </c>
      <c r="C63" s="38"/>
      <c r="D63" s="37">
        <v>0</v>
      </c>
      <c r="E63" s="38"/>
      <c r="F63" s="37">
        <v>0</v>
      </c>
      <c r="G63" s="38"/>
      <c r="H63" s="37">
        <v>0</v>
      </c>
      <c r="I63" s="38"/>
    </row>
    <row r="64" spans="1:11" x14ac:dyDescent="0.3">
      <c r="A64" s="53" t="s">
        <v>62</v>
      </c>
      <c r="B64" s="37">
        <v>0</v>
      </c>
      <c r="C64" s="38"/>
      <c r="D64" s="37">
        <v>0</v>
      </c>
      <c r="E64" s="38"/>
      <c r="F64" s="37">
        <v>0</v>
      </c>
      <c r="G64" s="38"/>
      <c r="H64" s="37">
        <v>0</v>
      </c>
      <c r="I64" s="38"/>
    </row>
    <row r="65" spans="1:11" x14ac:dyDescent="0.3">
      <c r="A65" s="7" t="s">
        <v>63</v>
      </c>
      <c r="B65" s="37">
        <v>0</v>
      </c>
      <c r="C65" s="38" t="s">
        <v>60</v>
      </c>
      <c r="D65" s="37">
        <v>0</v>
      </c>
      <c r="E65" s="38" t="s">
        <v>60</v>
      </c>
      <c r="F65" s="37">
        <v>0</v>
      </c>
      <c r="G65" s="38" t="s">
        <v>60</v>
      </c>
      <c r="H65" s="37">
        <v>0</v>
      </c>
      <c r="I65" s="38" t="s">
        <v>60</v>
      </c>
    </row>
    <row r="66" spans="1:11" x14ac:dyDescent="0.3">
      <c r="A66" s="3"/>
      <c r="B66" s="39"/>
      <c r="C66" s="39"/>
      <c r="D66" s="39"/>
      <c r="E66" s="39"/>
      <c r="F66" s="39"/>
      <c r="G66" s="39"/>
      <c r="H66" s="39"/>
      <c r="I66" s="39"/>
    </row>
    <row r="67" spans="1:11" x14ac:dyDescent="0.3">
      <c r="A67" s="7" t="s">
        <v>64</v>
      </c>
      <c r="B67" s="37">
        <v>0</v>
      </c>
      <c r="C67" s="39"/>
      <c r="D67" s="37">
        <v>0</v>
      </c>
      <c r="E67" s="39"/>
      <c r="F67" s="37">
        <v>0</v>
      </c>
      <c r="G67" s="39"/>
      <c r="H67" s="37">
        <v>0</v>
      </c>
      <c r="I67" s="39"/>
      <c r="K67" t="s">
        <v>109</v>
      </c>
    </row>
    <row r="68" spans="1:11" x14ac:dyDescent="0.3">
      <c r="A68" s="3"/>
      <c r="B68" s="90"/>
      <c r="C68" s="39"/>
      <c r="D68" s="90"/>
      <c r="E68" s="39"/>
      <c r="F68" s="90"/>
      <c r="G68" s="39"/>
      <c r="H68" s="90"/>
      <c r="I68" s="39"/>
    </row>
    <row r="70" spans="1:11" x14ac:dyDescent="0.3">
      <c r="A70" s="6" t="s">
        <v>65</v>
      </c>
      <c r="B70" s="8" t="s">
        <v>111</v>
      </c>
      <c r="C70" s="9"/>
      <c r="D70" s="10" t="s">
        <v>98</v>
      </c>
      <c r="E70" s="9"/>
      <c r="F70" s="10" t="s">
        <v>16</v>
      </c>
      <c r="G70" s="9"/>
      <c r="H70" s="10" t="s">
        <v>17</v>
      </c>
      <c r="I70" s="11"/>
    </row>
    <row r="71" spans="1:11" x14ac:dyDescent="0.3">
      <c r="A71" s="12" t="s">
        <v>66</v>
      </c>
      <c r="B71" s="13">
        <f>IFERROR(B34/B62,0)</f>
        <v>0</v>
      </c>
      <c r="C71" s="14" t="s">
        <v>67</v>
      </c>
      <c r="D71" s="13">
        <f>IFERROR(D34/D62,0)</f>
        <v>0</v>
      </c>
      <c r="E71" s="14" t="s">
        <v>67</v>
      </c>
      <c r="F71" s="13">
        <f>IFERROR(F34/F62,0)</f>
        <v>0</v>
      </c>
      <c r="G71" s="14" t="s">
        <v>67</v>
      </c>
      <c r="H71" s="13">
        <f>IFERROR(H34/H62,0)</f>
        <v>0</v>
      </c>
      <c r="I71" s="14" t="s">
        <v>67</v>
      </c>
      <c r="K71" s="68"/>
    </row>
    <row r="72" spans="1:11" x14ac:dyDescent="0.3">
      <c r="A72" s="12" t="s">
        <v>68</v>
      </c>
      <c r="B72" s="13">
        <f>IFERROR(B36/B62,0)</f>
        <v>0</v>
      </c>
      <c r="C72" s="14" t="s">
        <v>67</v>
      </c>
      <c r="D72" s="13">
        <f>IFERROR(D36/D62,0)</f>
        <v>0</v>
      </c>
      <c r="E72" s="14" t="s">
        <v>67</v>
      </c>
      <c r="F72" s="13">
        <f>IFERROR(F36/F62,0)</f>
        <v>0</v>
      </c>
      <c r="G72" s="14" t="s">
        <v>67</v>
      </c>
      <c r="H72" s="13">
        <f>IFERROR(H36/H62,0)</f>
        <v>0</v>
      </c>
      <c r="I72" s="14" t="s">
        <v>67</v>
      </c>
    </row>
    <row r="73" spans="1:11" x14ac:dyDescent="0.3">
      <c r="A73" s="15" t="s">
        <v>69</v>
      </c>
      <c r="B73" s="13">
        <f>IFERROR(B35/B62,0)</f>
        <v>0</v>
      </c>
      <c r="C73" s="14" t="s">
        <v>67</v>
      </c>
      <c r="D73" s="13">
        <f>IFERROR(D35/D62,0)</f>
        <v>0</v>
      </c>
      <c r="E73" s="14" t="s">
        <v>67</v>
      </c>
      <c r="F73" s="13">
        <f>IFERROR(F35/F62,0)</f>
        <v>0</v>
      </c>
      <c r="G73" s="14" t="s">
        <v>67</v>
      </c>
      <c r="H73" s="13">
        <f>IFERROR(H35/H62,0)</f>
        <v>0</v>
      </c>
      <c r="I73" s="14" t="s">
        <v>67</v>
      </c>
    </row>
    <row r="74" spans="1:11" x14ac:dyDescent="0.3">
      <c r="B74" s="16"/>
      <c r="C74" s="16"/>
      <c r="D74" s="16"/>
      <c r="E74" s="16"/>
      <c r="F74" s="16"/>
      <c r="G74" s="16"/>
      <c r="H74" s="16"/>
      <c r="I74" s="16"/>
    </row>
    <row r="75" spans="1:11" x14ac:dyDescent="0.3">
      <c r="A75" s="15" t="s">
        <v>70</v>
      </c>
      <c r="B75" s="13">
        <f>IFERROR(' Geact.Raming_incl BTW'!B37/B65,0)</f>
        <v>0</v>
      </c>
      <c r="C75" s="14"/>
      <c r="D75" s="13">
        <f>IFERROR(' Geact.Raming_incl BTW'!D37/D65,0)</f>
        <v>0</v>
      </c>
      <c r="E75" s="14"/>
      <c r="F75" s="13">
        <f>IFERROR(' Geact.Raming_incl BTW'!F37/F65,0)</f>
        <v>0</v>
      </c>
      <c r="G75" s="14"/>
      <c r="H75" s="13">
        <f>IFERROR(' Geact.Raming_incl BTW'!H37/H65,0)</f>
        <v>0</v>
      </c>
      <c r="I75" s="14"/>
    </row>
    <row r="76" spans="1:11" x14ac:dyDescent="0.3">
      <c r="A76" s="4"/>
      <c r="B76" s="4"/>
      <c r="C76" s="4"/>
      <c r="D76" s="4"/>
      <c r="E76" s="4"/>
      <c r="F76" s="4"/>
      <c r="G76" s="4"/>
      <c r="H76" s="4"/>
      <c r="I76" s="4"/>
      <c r="J76" s="4"/>
      <c r="K76" s="4"/>
    </row>
    <row r="77" spans="1:11" x14ac:dyDescent="0.3">
      <c r="A77" s="6" t="s">
        <v>71</v>
      </c>
      <c r="B77" s="8" t="s">
        <v>72</v>
      </c>
      <c r="C77" s="9"/>
      <c r="D77" s="10" t="s">
        <v>73</v>
      </c>
      <c r="E77" s="9"/>
      <c r="F77" s="10" t="s">
        <v>74</v>
      </c>
      <c r="G77" s="9"/>
      <c r="H77" s="10" t="s">
        <v>75</v>
      </c>
      <c r="I77" s="11"/>
      <c r="J77" s="4"/>
      <c r="K77" s="4"/>
    </row>
    <row r="78" spans="1:11" x14ac:dyDescent="0.3">
      <c r="A78" s="17" t="s">
        <v>19</v>
      </c>
      <c r="B78" s="80">
        <f>D10-B10</f>
        <v>0</v>
      </c>
      <c r="C78" s="82">
        <f>IFERROR(' Geact.Raming_excl. BTW'!D10/' Geact.Raming_excl. BTW'!#REF!,0)</f>
        <v>0</v>
      </c>
      <c r="D78" s="80">
        <f>F10-D10</f>
        <v>0</v>
      </c>
      <c r="E78" s="82">
        <f>IFERROR(' Geact.Raming_excl. BTW'!F10/' Geact.Raming_excl. BTW'!#REF!,0)</f>
        <v>0</v>
      </c>
      <c r="F78" s="80">
        <f>H10-F10</f>
        <v>0</v>
      </c>
      <c r="G78" s="82">
        <f>IFERROR(' Geact.Raming_excl. BTW'!H10/' Geact.Raming_excl. BTW'!#REF!,0)</f>
        <v>0</v>
      </c>
      <c r="H78" s="80">
        <f>H10-B10</f>
        <v>0</v>
      </c>
      <c r="I78" s="18">
        <f>IFERROR(' Geact.Raming_excl. BTW'!H10/' Geact.Raming_excl. BTW'!#REF!,0)</f>
        <v>0</v>
      </c>
      <c r="J78" s="4"/>
      <c r="K78" s="66"/>
    </row>
    <row r="79" spans="1:11" x14ac:dyDescent="0.3">
      <c r="A79" s="17" t="s">
        <v>26</v>
      </c>
      <c r="B79" s="80">
        <f>D17-B17</f>
        <v>0</v>
      </c>
      <c r="C79" s="82">
        <f>IFERROR(' Geact.Raming_excl. BTW'!D17/' Geact.Raming_excl. BTW'!#REF!,0)</f>
        <v>0</v>
      </c>
      <c r="D79" s="80">
        <f>F17-D17</f>
        <v>0</v>
      </c>
      <c r="E79" s="82">
        <f>IFERROR(' Geact.Raming_excl. BTW'!F17/' Geact.Raming_excl. BTW'!#REF!,0)</f>
        <v>0</v>
      </c>
      <c r="F79" s="80">
        <f>H17-F17</f>
        <v>0</v>
      </c>
      <c r="G79" s="82">
        <f>IFERROR(' Geact.Raming_excl. BTW'!H17/' Geact.Raming_excl. BTW'!#REF!,0)</f>
        <v>0</v>
      </c>
      <c r="H79" s="80">
        <f>H17-B17</f>
        <v>0</v>
      </c>
      <c r="I79" s="18">
        <f>IFERROR(' Geact.Raming_excl. BTW'!H17/' Geact.Raming_excl. BTW'!#REF!,0)</f>
        <v>0</v>
      </c>
      <c r="J79" s="4"/>
      <c r="K79" s="4"/>
    </row>
    <row r="80" spans="1:11" x14ac:dyDescent="0.3">
      <c r="A80" s="17" t="s">
        <v>31</v>
      </c>
      <c r="B80" s="80">
        <f>D25-B25</f>
        <v>0</v>
      </c>
      <c r="C80" s="82">
        <f>IFERROR(' Geact.Raming_excl. BTW'!D25/' Geact.Raming_excl. BTW'!#REF!,0)</f>
        <v>0</v>
      </c>
      <c r="D80" s="80">
        <f>F25-D25</f>
        <v>0</v>
      </c>
      <c r="E80" s="82">
        <f>IFERROR(' Geact.Raming_excl. BTW'!F25/' Geact.Raming_excl. BTW'!#REF!,0)</f>
        <v>0</v>
      </c>
      <c r="F80" s="80">
        <f>H25-F25</f>
        <v>0</v>
      </c>
      <c r="G80" s="82">
        <f>IFERROR(' Geact.Raming_excl. BTW'!H25/' Geact.Raming_excl. BTW'!#REF!,0)</f>
        <v>0</v>
      </c>
      <c r="H80" s="80">
        <f>H25-B25</f>
        <v>0</v>
      </c>
      <c r="I80" s="18">
        <f>IFERROR(' Geact.Raming_excl. BTW'!H25/' Geact.Raming_excl. BTW'!#REF!,0)</f>
        <v>0</v>
      </c>
      <c r="J80" s="4"/>
      <c r="K80" s="4"/>
    </row>
    <row r="81" spans="1:11" x14ac:dyDescent="0.3">
      <c r="A81" s="19" t="s">
        <v>37</v>
      </c>
      <c r="B81" s="20">
        <f>SUM(B78:B80)</f>
        <v>0</v>
      </c>
      <c r="C81" s="21">
        <f>IFERROR(D34/#REF!,0)</f>
        <v>0</v>
      </c>
      <c r="D81" s="20">
        <f>SUM(D78:D80)</f>
        <v>0</v>
      </c>
      <c r="E81" s="21">
        <f>IFERROR(' Geact.Raming_excl. BTW'!F34/' Geact.Raming_excl. BTW'!#REF!,0)</f>
        <v>0</v>
      </c>
      <c r="F81" s="20">
        <f>SUM(F78:F80)</f>
        <v>0</v>
      </c>
      <c r="G81" s="21">
        <f>IFERROR(' Geact.Raming_excl. BTW'!H34/' Geact.Raming_excl. BTW'!#REF!,0)</f>
        <v>0</v>
      </c>
      <c r="H81" s="20">
        <f>SUM(H78:H80)</f>
        <v>0</v>
      </c>
      <c r="I81" s="21">
        <f>IFERROR(' Geact.Raming_excl. BTW'!H34/' Geact.Raming_excl. BTW'!#REF!,0)</f>
        <v>0</v>
      </c>
      <c r="J81" s="4"/>
      <c r="K81" s="4"/>
    </row>
    <row r="82" spans="1:11" x14ac:dyDescent="0.3">
      <c r="A82" s="17" t="s">
        <v>38</v>
      </c>
      <c r="B82" s="80">
        <f>D35-B35</f>
        <v>0</v>
      </c>
      <c r="C82" s="18">
        <f>IFERROR(' Geact.Raming_excl. BTW'!D35/' Geact.Raming_excl. BTW'!#REF!,0)</f>
        <v>0</v>
      </c>
      <c r="D82" s="80">
        <f>F35-D35</f>
        <v>0</v>
      </c>
      <c r="E82" s="18">
        <f>IFERROR(' Geact.Raming_excl. BTW'!F35/' Geact.Raming_excl. BTW'!#REF!,0)</f>
        <v>0</v>
      </c>
      <c r="F82" s="80">
        <f>H35-F35</f>
        <v>0</v>
      </c>
      <c r="G82" s="18">
        <f>IFERROR(' Geact.Raming_excl. BTW'!H35/' Geact.Raming_excl. BTW'!#REF!,0)</f>
        <v>0</v>
      </c>
      <c r="H82" s="80">
        <f>H35-B35</f>
        <v>0</v>
      </c>
      <c r="I82" s="18">
        <f>IFERROR(' Geact.Raming_excl. BTW'!H35/' Geact.Raming_excl. BTW'!#REF!,0)</f>
        <v>0</v>
      </c>
      <c r="J82" s="4"/>
      <c r="K82" s="4"/>
    </row>
    <row r="83" spans="1:11" x14ac:dyDescent="0.3">
      <c r="A83" s="19" t="s">
        <v>76</v>
      </c>
      <c r="B83" s="20">
        <f>SUM(B81:B82)</f>
        <v>0</v>
      </c>
      <c r="C83" s="21">
        <f>IFERROR(D36/#REF!,0)</f>
        <v>0</v>
      </c>
      <c r="D83" s="20">
        <f>SUM(D81:D82)</f>
        <v>0</v>
      </c>
      <c r="E83" s="21">
        <f>IFERROR(' Geact.Raming_excl. BTW'!F36/' Geact.Raming_excl. BTW'!#REF!,0)</f>
        <v>0</v>
      </c>
      <c r="F83" s="20">
        <f>SUM(F81:F82)</f>
        <v>0</v>
      </c>
      <c r="G83" s="21">
        <f>IFERROR(' Geact.Raming_excl. BTW'!H36/' Geact.Raming_excl. BTW'!#REF!,0)</f>
        <v>0</v>
      </c>
      <c r="H83" s="20">
        <f>SUM(H81:H82)</f>
        <v>0</v>
      </c>
      <c r="I83" s="21">
        <f>IFERROR(' Geact.Raming_excl. BTW'!H36/' Geact.Raming_excl. BTW'!#REF!,0)</f>
        <v>0</v>
      </c>
      <c r="J83" s="4"/>
      <c r="K83" s="4"/>
    </row>
    <row r="84" spans="1:11" x14ac:dyDescent="0.3">
      <c r="A84" s="27" t="s">
        <v>40</v>
      </c>
      <c r="B84" s="88">
        <f>D37-B37</f>
        <v>0</v>
      </c>
      <c r="C84" s="31">
        <f>IFERROR(' Geact.Raming_excl. BTW'!D37/' Geact.Raming_excl. BTW'!#REF!,0)</f>
        <v>0</v>
      </c>
      <c r="D84" s="88">
        <f>F37-D37</f>
        <v>0</v>
      </c>
      <c r="E84" s="31">
        <f>IFERROR(' Geact.Raming_excl. BTW'!F37/' Geact.Raming_excl. BTW'!#REF!,0)</f>
        <v>0</v>
      </c>
      <c r="F84" s="88">
        <f>H37-F37</f>
        <v>0</v>
      </c>
      <c r="G84" s="31">
        <f>IFERROR(' Geact.Raming_excl. BTW'!H37/' Geact.Raming_excl. BTW'!#REF!,0)</f>
        <v>0</v>
      </c>
      <c r="H84" s="88">
        <f>H37-B37</f>
        <v>0</v>
      </c>
      <c r="I84" s="31">
        <f>IFERROR(' Geact.Raming_excl. BTW'!H37/' Geact.Raming_excl. BTW'!#REF!,0)</f>
        <v>0</v>
      </c>
      <c r="J84" s="4"/>
      <c r="K84" s="4"/>
    </row>
    <row r="85" spans="1:11" x14ac:dyDescent="0.3">
      <c r="A85" s="27" t="s">
        <v>41</v>
      </c>
      <c r="B85" s="88">
        <f>D38-B38</f>
        <v>0</v>
      </c>
      <c r="C85" s="31">
        <f>IFERROR(' Geact.Raming_excl. BTW'!D38/' Geact.Raming_excl. BTW'!#REF!,0)</f>
        <v>0</v>
      </c>
      <c r="D85" s="88">
        <f>F38-D38</f>
        <v>0</v>
      </c>
      <c r="E85" s="31">
        <f>IFERROR(' Geact.Raming_excl. BTW'!F38/' Geact.Raming_excl. BTW'!#REF!,0)</f>
        <v>0</v>
      </c>
      <c r="F85" s="88">
        <f>H38-F38</f>
        <v>0</v>
      </c>
      <c r="G85" s="31">
        <f>IFERROR(' Geact.Raming_excl. BTW'!H38/' Geact.Raming_excl. BTW'!#REF!,0)</f>
        <v>0</v>
      </c>
      <c r="H85" s="88">
        <f>H38-B38</f>
        <v>0</v>
      </c>
      <c r="I85" s="31">
        <f>IFERROR(' Geact.Raming_excl. BTW'!H38/' Geact.Raming_excl. BTW'!#REF!,0)</f>
        <v>0</v>
      </c>
      <c r="J85" s="4"/>
      <c r="K85" s="4"/>
    </row>
    <row r="86" spans="1:11" x14ac:dyDescent="0.3">
      <c r="J86" s="4"/>
      <c r="K86" s="4"/>
    </row>
    <row r="90" spans="1:11" x14ac:dyDescent="0.3">
      <c r="C90" s="63"/>
      <c r="D90" s="63"/>
      <c r="E90" s="63"/>
      <c r="F90" s="63"/>
    </row>
    <row r="91" spans="1:11" x14ac:dyDescent="0.3">
      <c r="C91" s="63"/>
      <c r="D91" s="63"/>
      <c r="E91" s="63"/>
      <c r="F91" s="63"/>
    </row>
    <row r="92" spans="1:11" x14ac:dyDescent="0.3">
      <c r="C92" s="63"/>
      <c r="D92" s="79"/>
      <c r="E92" s="63"/>
      <c r="F92" s="63"/>
    </row>
    <row r="93" spans="1:11" x14ac:dyDescent="0.3">
      <c r="C93" s="63"/>
      <c r="D93" s="79"/>
      <c r="E93" s="63"/>
      <c r="F93" s="63"/>
    </row>
    <row r="94" spans="1:11" x14ac:dyDescent="0.3">
      <c r="C94" s="63"/>
      <c r="D94" s="79"/>
      <c r="E94" s="63"/>
      <c r="F94" s="63"/>
    </row>
    <row r="95" spans="1:11" x14ac:dyDescent="0.3">
      <c r="D95" s="63"/>
      <c r="E95" s="63"/>
      <c r="F95" s="63"/>
    </row>
    <row r="96" spans="1:11" x14ac:dyDescent="0.3">
      <c r="D96" s="63"/>
    </row>
    <row r="97" spans="4:4" x14ac:dyDescent="0.3">
      <c r="D97" s="63"/>
    </row>
    <row r="98" spans="4:4" x14ac:dyDescent="0.3">
      <c r="D98" s="63"/>
    </row>
  </sheetData>
  <customSheetViews>
    <customSheetView guid="{9278FC9D-ACFF-4E64-8130-C6E47B2C0776}" hiddenRows="1" topLeftCell="A60">
      <selection activeCell="H73" sqref="H73"/>
      <pageMargins left="0.7" right="0.7" top="0.75" bottom="0.75" header="0.3" footer="0.3"/>
      <pageSetup paperSize="9" orientation="portrait" r:id="rId1"/>
    </customSheetView>
  </customSheetViews>
  <mergeCells count="1">
    <mergeCell ref="D4:I6"/>
  </mergeCells>
  <conditionalFormatting sqref="B10">
    <cfRule type="expression" dxfId="16" priority="20">
      <formula>B16&lt;0</formula>
    </cfRule>
  </conditionalFormatting>
  <conditionalFormatting sqref="D10">
    <cfRule type="expression" dxfId="15" priority="19">
      <formula>D16&lt;0</formula>
    </cfRule>
  </conditionalFormatting>
  <conditionalFormatting sqref="F10">
    <cfRule type="expression" dxfId="14" priority="18">
      <formula>F16&lt;0</formula>
    </cfRule>
  </conditionalFormatting>
  <conditionalFormatting sqref="H10">
    <cfRule type="expression" dxfId="13" priority="17">
      <formula>H16&lt;0</formula>
    </cfRule>
  </conditionalFormatting>
  <conditionalFormatting sqref="B17">
    <cfRule type="expression" dxfId="12" priority="16">
      <formula>B24&lt;0</formula>
    </cfRule>
  </conditionalFormatting>
  <conditionalFormatting sqref="D17">
    <cfRule type="expression" dxfId="11" priority="15">
      <formula>D24&lt;0</formula>
    </cfRule>
  </conditionalFormatting>
  <conditionalFormatting sqref="F17">
    <cfRule type="expression" dxfId="10" priority="14">
      <formula>F24&lt;0</formula>
    </cfRule>
  </conditionalFormatting>
  <conditionalFormatting sqref="H17">
    <cfRule type="expression" dxfId="9" priority="13">
      <formula>H24&lt;0</formula>
    </cfRule>
  </conditionalFormatting>
  <conditionalFormatting sqref="B25">
    <cfRule type="expression" dxfId="8" priority="12">
      <formula>B33&lt;0</formula>
    </cfRule>
  </conditionalFormatting>
  <conditionalFormatting sqref="D25">
    <cfRule type="expression" dxfId="7" priority="11">
      <formula>D33&lt;0</formula>
    </cfRule>
  </conditionalFormatting>
  <conditionalFormatting sqref="F25">
    <cfRule type="expression" dxfId="6" priority="10">
      <formula>F33&lt;0</formula>
    </cfRule>
  </conditionalFormatting>
  <conditionalFormatting sqref="H25">
    <cfRule type="expression" dxfId="5" priority="9">
      <formula>H33&lt;0</formula>
    </cfRule>
  </conditionalFormatting>
  <conditionalFormatting sqref="B67:B68 D67:D68 F67:F68 H67:H68">
    <cfRule type="expression" dxfId="4" priority="8">
      <formula>AND(B59&gt;0,B67=0)</formula>
    </cfRule>
  </conditionalFormatting>
  <conditionalFormatting sqref="B44">
    <cfRule type="expression" dxfId="3" priority="4">
      <formula>B57&lt;0</formula>
    </cfRule>
  </conditionalFormatting>
  <conditionalFormatting sqref="D44">
    <cfRule type="expression" dxfId="2" priority="3">
      <formula>D57&lt;0</formula>
    </cfRule>
  </conditionalFormatting>
  <conditionalFormatting sqref="F44">
    <cfRule type="expression" dxfId="1" priority="2">
      <formula>F57&lt;0</formula>
    </cfRule>
  </conditionalFormatting>
  <conditionalFormatting sqref="H44">
    <cfRule type="expression" dxfId="0" priority="1">
      <formula>H57&lt;0</formula>
    </cfRule>
  </conditionalFormatting>
  <pageMargins left="0.7" right="0.7" top="0.75" bottom="0.75" header="0.3" footer="0.3"/>
  <pageSetup paperSize="9" orientation="portrait"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'gegevens rekenblad'!$F$18:$F$20</xm:f>
          </x14:formula1>
          <xm:sqref>B7 B3</xm:sqref>
        </x14:dataValidation>
        <x14:dataValidation type="list" allowBlank="1" showInputMessage="1" showErrorMessage="1" xr:uid="{00000000-0002-0000-0100-000001000000}">
          <x14:formula1>
            <xm:f>'gegevens rekenblad'!$F$24:$F$26</xm:f>
          </x14:formula1>
          <xm:sqref>B4:B6</xm:sqref>
        </x14:dataValidation>
        <x14:dataValidation type="list" allowBlank="1" showInputMessage="1" showErrorMessage="1" xr:uid="{00000000-0002-0000-0100-000002000000}">
          <x14:formula1>
            <xm:f>'gegevens rekenblad'!$F$17:$F$22</xm:f>
          </x14:formula1>
          <xm:sqref>B2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6"/>
  <sheetViews>
    <sheetView zoomScaleNormal="100" workbookViewId="0">
      <selection activeCell="B5" sqref="B5"/>
    </sheetView>
  </sheetViews>
  <sheetFormatPr defaultRowHeight="14.4" outlineLevelRow="1" x14ac:dyDescent="0.3"/>
  <cols>
    <col min="1" max="1" width="43" bestFit="1" customWidth="1"/>
    <col min="2" max="2" width="15.77734375" bestFit="1" customWidth="1"/>
    <col min="3" max="3" width="5.88671875" bestFit="1" customWidth="1"/>
    <col min="4" max="4" width="18.5546875" bestFit="1" customWidth="1"/>
    <col min="5" max="5" width="5.88671875" bestFit="1" customWidth="1"/>
    <col min="6" max="6" width="10.77734375" bestFit="1" customWidth="1"/>
    <col min="7" max="7" width="5.88671875" bestFit="1" customWidth="1"/>
    <col min="8" max="8" width="17.44140625" customWidth="1"/>
    <col min="9" max="9" width="5.88671875" bestFit="1" customWidth="1"/>
    <col min="10" max="10" width="15" bestFit="1" customWidth="1"/>
  </cols>
  <sheetData>
    <row r="1" spans="1:9" ht="15" thickBot="1" x14ac:dyDescent="0.35">
      <c r="A1" s="33" t="s">
        <v>0</v>
      </c>
      <c r="B1" s="33">
        <f>' Geact.Raming_excl. BTW'!B1</f>
        <v>0</v>
      </c>
      <c r="D1" s="61" t="s">
        <v>1</v>
      </c>
      <c r="E1" s="129">
        <f>' Geact.Raming_excl. BTW'!E1</f>
        <v>0</v>
      </c>
      <c r="F1" s="130"/>
      <c r="G1" s="130"/>
      <c r="H1" s="130"/>
      <c r="I1" s="131"/>
    </row>
    <row r="2" spans="1:9" x14ac:dyDescent="0.3">
      <c r="A2" s="33" t="s">
        <v>8</v>
      </c>
      <c r="B2" s="33" t="str">
        <f>' Geact.Raming_excl. BTW'!B2</f>
        <v>Kies een optie</v>
      </c>
    </row>
    <row r="3" spans="1:9" x14ac:dyDescent="0.3">
      <c r="A3" s="4"/>
      <c r="B3" s="4"/>
    </row>
    <row r="4" spans="1:9" x14ac:dyDescent="0.3">
      <c r="A4" s="6" t="s">
        <v>13</v>
      </c>
      <c r="B4" s="8" t="s">
        <v>111</v>
      </c>
      <c r="C4" s="60" t="s">
        <v>14</v>
      </c>
      <c r="D4" s="10" t="s">
        <v>15</v>
      </c>
      <c r="E4" s="60" t="s">
        <v>14</v>
      </c>
      <c r="F4" s="10" t="s">
        <v>16</v>
      </c>
      <c r="G4" s="60" t="s">
        <v>14</v>
      </c>
      <c r="H4" s="10" t="s">
        <v>17</v>
      </c>
      <c r="I4" s="60" t="s">
        <v>14</v>
      </c>
    </row>
    <row r="5" spans="1:9" x14ac:dyDescent="0.3">
      <c r="A5" s="44" t="s">
        <v>18</v>
      </c>
      <c r="B5" s="45">
        <f>' Geact.Raming_excl. BTW'!B9</f>
        <v>0</v>
      </c>
      <c r="C5" s="44"/>
      <c r="D5" s="45">
        <f>' Geact.Raming_excl. BTW'!D9</f>
        <v>0</v>
      </c>
      <c r="E5" s="44"/>
      <c r="F5" s="45">
        <f>' Geact.Raming_excl. BTW'!F9</f>
        <v>0</v>
      </c>
      <c r="G5" s="44"/>
      <c r="H5" s="45">
        <f>' Geact.Raming_excl. BTW'!H9</f>
        <v>0</v>
      </c>
      <c r="I5" s="44"/>
    </row>
    <row r="6" spans="1:9" x14ac:dyDescent="0.3">
      <c r="A6" s="44" t="s">
        <v>19</v>
      </c>
      <c r="B6" s="45">
        <f>SUM(B7:B12)</f>
        <v>0</v>
      </c>
      <c r="C6" s="46"/>
      <c r="D6" s="45">
        <f>SUM(D7:D12)</f>
        <v>0</v>
      </c>
      <c r="E6" s="46"/>
      <c r="F6" s="45">
        <f>SUM(F7:F12)</f>
        <v>0</v>
      </c>
      <c r="G6" s="46"/>
      <c r="H6" s="45">
        <f>SUM(H7:H12)</f>
        <v>0</v>
      </c>
      <c r="I6" s="46"/>
    </row>
    <row r="7" spans="1:9" s="57" customFormat="1" outlineLevel="1" x14ac:dyDescent="0.3">
      <c r="A7" s="54" t="s">
        <v>20</v>
      </c>
      <c r="B7" s="55">
        <f>(1+C7)*' Geact.Raming_excl. BTW'!B11</f>
        <v>0</v>
      </c>
      <c r="C7" s="56">
        <f>' Geact.Raming_excl. BTW'!C11</f>
        <v>0.21</v>
      </c>
      <c r="D7" s="55">
        <f>(1+E7)*' Geact.Raming_excl. BTW'!D11</f>
        <v>0</v>
      </c>
      <c r="E7" s="56">
        <f>' Geact.Raming_excl. BTW'!E11</f>
        <v>0.21</v>
      </c>
      <c r="F7" s="55">
        <f>(1+G7)*' Geact.Raming_excl. BTW'!F11</f>
        <v>0</v>
      </c>
      <c r="G7" s="56">
        <f>' Geact.Raming_excl. BTW'!G11</f>
        <v>0.21</v>
      </c>
      <c r="H7" s="55">
        <f>(1+I7)*' Geact.Raming_excl. BTW'!H11</f>
        <v>0</v>
      </c>
      <c r="I7" s="56">
        <f>' Geact.Raming_excl. BTW'!I11</f>
        <v>0.21</v>
      </c>
    </row>
    <row r="8" spans="1:9" s="57" customFormat="1" outlineLevel="1" x14ac:dyDescent="0.3">
      <c r="A8" s="54" t="s">
        <v>21</v>
      </c>
      <c r="B8" s="55">
        <f>(1+C8)*' Geact.Raming_excl. BTW'!B12</f>
        <v>0</v>
      </c>
      <c r="C8" s="56">
        <f>' Geact.Raming_excl. BTW'!C12</f>
        <v>0.21</v>
      </c>
      <c r="D8" s="55">
        <f>(1+E8)*' Geact.Raming_excl. BTW'!D12</f>
        <v>0</v>
      </c>
      <c r="E8" s="56">
        <f>' Geact.Raming_excl. BTW'!E12</f>
        <v>0.21</v>
      </c>
      <c r="F8" s="55">
        <f>(1+G8)*' Geact.Raming_excl. BTW'!F12</f>
        <v>0</v>
      </c>
      <c r="G8" s="56">
        <f>' Geact.Raming_excl. BTW'!G12</f>
        <v>0.21</v>
      </c>
      <c r="H8" s="55">
        <f>(1+I8)*' Geact.Raming_excl. BTW'!H12</f>
        <v>0</v>
      </c>
      <c r="I8" s="56">
        <f>' Geact.Raming_excl. BTW'!I12</f>
        <v>0.21</v>
      </c>
    </row>
    <row r="9" spans="1:9" s="57" customFormat="1" outlineLevel="1" x14ac:dyDescent="0.3">
      <c r="A9" s="54" t="s">
        <v>22</v>
      </c>
      <c r="B9" s="55">
        <f>(1+C9)*' Geact.Raming_excl. BTW'!B13</f>
        <v>0</v>
      </c>
      <c r="C9" s="56">
        <f>' Geact.Raming_excl. BTW'!C13</f>
        <v>0.21</v>
      </c>
      <c r="D9" s="55">
        <f>(1+E9)*' Geact.Raming_excl. BTW'!D13</f>
        <v>0</v>
      </c>
      <c r="E9" s="56">
        <f>' Geact.Raming_excl. BTW'!E13</f>
        <v>0.21</v>
      </c>
      <c r="F9" s="55">
        <f>(1+G9)*' Geact.Raming_excl. BTW'!F13</f>
        <v>0</v>
      </c>
      <c r="G9" s="56">
        <f>' Geact.Raming_excl. BTW'!G13</f>
        <v>0.21</v>
      </c>
      <c r="H9" s="55">
        <f>(1+I9)*' Geact.Raming_excl. BTW'!H13</f>
        <v>0</v>
      </c>
      <c r="I9" s="56">
        <f>' Geact.Raming_excl. BTW'!I13</f>
        <v>0.21</v>
      </c>
    </row>
    <row r="10" spans="1:9" s="57" customFormat="1" outlineLevel="1" x14ac:dyDescent="0.3">
      <c r="A10" s="58" t="s">
        <v>23</v>
      </c>
      <c r="B10" s="55">
        <f>(1+C10)*' Geact.Raming_excl. BTW'!B14</f>
        <v>0</v>
      </c>
      <c r="C10" s="56">
        <f>' Geact.Raming_excl. BTW'!C14</f>
        <v>0.21</v>
      </c>
      <c r="D10" s="55">
        <f>(1+E10)*' Geact.Raming_excl. BTW'!D14</f>
        <v>0</v>
      </c>
      <c r="E10" s="56">
        <f>' Geact.Raming_excl. BTW'!E14</f>
        <v>0.21</v>
      </c>
      <c r="F10" s="55">
        <f>(1+G10)*' Geact.Raming_excl. BTW'!F14</f>
        <v>0</v>
      </c>
      <c r="G10" s="56">
        <f>' Geact.Raming_excl. BTW'!G14</f>
        <v>0.21</v>
      </c>
      <c r="H10" s="55">
        <f>(1+I10)*' Geact.Raming_excl. BTW'!H14</f>
        <v>0</v>
      </c>
      <c r="I10" s="56">
        <f>' Geact.Raming_excl. BTW'!I14</f>
        <v>0.21</v>
      </c>
    </row>
    <row r="11" spans="1:9" s="57" customFormat="1" outlineLevel="1" x14ac:dyDescent="0.3">
      <c r="A11" s="54" t="s">
        <v>24</v>
      </c>
      <c r="B11" s="55">
        <f>(1+C11)*' Geact.Raming_excl. BTW'!B15</f>
        <v>0</v>
      </c>
      <c r="C11" s="56">
        <f>' Geact.Raming_excl. BTW'!C15</f>
        <v>0.21</v>
      </c>
      <c r="D11" s="55">
        <f>(1+E11)*' Geact.Raming_excl. BTW'!D15</f>
        <v>0</v>
      </c>
      <c r="E11" s="56">
        <f>' Geact.Raming_excl. BTW'!E15</f>
        <v>0.21</v>
      </c>
      <c r="F11" s="55">
        <f>(1+G11)*' Geact.Raming_excl. BTW'!F15</f>
        <v>0</v>
      </c>
      <c r="G11" s="56">
        <f>' Geact.Raming_excl. BTW'!G15</f>
        <v>0.21</v>
      </c>
      <c r="H11" s="55">
        <f>(1+I11)*' Geact.Raming_excl. BTW'!H15</f>
        <v>0</v>
      </c>
      <c r="I11" s="56">
        <f>' Geact.Raming_excl. BTW'!I15</f>
        <v>0.21</v>
      </c>
    </row>
    <row r="12" spans="1:9" s="57" customFormat="1" outlineLevel="1" x14ac:dyDescent="0.3">
      <c r="A12" s="54" t="s">
        <v>25</v>
      </c>
      <c r="B12" s="55">
        <f>(1+C12)*' Geact.Raming_excl. BTW'!B16</f>
        <v>0</v>
      </c>
      <c r="C12" s="56">
        <f>' Geact.Raming_excl. BTW'!C16</f>
        <v>0.21</v>
      </c>
      <c r="D12" s="55">
        <f>(1+E12)*' Geact.Raming_excl. BTW'!D16</f>
        <v>0</v>
      </c>
      <c r="E12" s="56">
        <f>' Geact.Raming_excl. BTW'!E16</f>
        <v>0.21</v>
      </c>
      <c r="F12" s="55">
        <f>(1+G12)*' Geact.Raming_excl. BTW'!F16</f>
        <v>0</v>
      </c>
      <c r="G12" s="56">
        <f>' Geact.Raming_excl. BTW'!G16</f>
        <v>0.21</v>
      </c>
      <c r="H12" s="55">
        <f>(1+I12)*' Geact.Raming_excl. BTW'!H16</f>
        <v>0</v>
      </c>
      <c r="I12" s="56">
        <f>' Geact.Raming_excl. BTW'!I16</f>
        <v>0.21</v>
      </c>
    </row>
    <row r="13" spans="1:9" x14ac:dyDescent="0.3">
      <c r="A13" s="44" t="s">
        <v>26</v>
      </c>
      <c r="B13" s="45">
        <f>SUM(B14:B20)</f>
        <v>0</v>
      </c>
      <c r="C13" s="46"/>
      <c r="D13" s="45">
        <f>SUM(D14:D20)</f>
        <v>0</v>
      </c>
      <c r="E13" s="46"/>
      <c r="F13" s="45">
        <f>SUM(F14:F20)</f>
        <v>0</v>
      </c>
      <c r="G13" s="46"/>
      <c r="H13" s="45">
        <f>SUM(H14:H20)</f>
        <v>0</v>
      </c>
      <c r="I13" s="46"/>
    </row>
    <row r="14" spans="1:9" outlineLevel="1" x14ac:dyDescent="0.3">
      <c r="A14" s="54" t="s">
        <v>27</v>
      </c>
      <c r="B14" s="55">
        <f>(1+C14)*' Geact.Raming_excl. BTW'!B18</f>
        <v>0</v>
      </c>
      <c r="C14" s="56">
        <f>' Geact.Raming_excl. BTW'!C18</f>
        <v>0.21</v>
      </c>
      <c r="D14" s="55">
        <f>(1+E14)*' Geact.Raming_excl. BTW'!D18</f>
        <v>0</v>
      </c>
      <c r="E14" s="56">
        <f>' Geact.Raming_excl. BTW'!E18</f>
        <v>0.21</v>
      </c>
      <c r="F14" s="55">
        <f>(1+G14)*' Geact.Raming_excl. BTW'!F18</f>
        <v>0</v>
      </c>
      <c r="G14" s="56">
        <f>' Geact.Raming_excl. BTW'!G18</f>
        <v>0.21</v>
      </c>
      <c r="H14" s="55">
        <f>(1+I14)*' Geact.Raming_excl. BTW'!H18</f>
        <v>0</v>
      </c>
      <c r="I14" s="56">
        <f>' Geact.Raming_excl. BTW'!I18</f>
        <v>0.21</v>
      </c>
    </row>
    <row r="15" spans="1:9" outlineLevel="1" x14ac:dyDescent="0.3">
      <c r="A15" s="54" t="s">
        <v>28</v>
      </c>
      <c r="B15" s="55">
        <f>(1+C15)*' Geact.Raming_excl. BTW'!B19</f>
        <v>0</v>
      </c>
      <c r="C15" s="56">
        <f>' Geact.Raming_excl. BTW'!C19</f>
        <v>0.21</v>
      </c>
      <c r="D15" s="55">
        <f>(1+E15)*' Geact.Raming_excl. BTW'!D19</f>
        <v>0</v>
      </c>
      <c r="E15" s="56">
        <f>' Geact.Raming_excl. BTW'!E19</f>
        <v>0.21</v>
      </c>
      <c r="F15" s="55">
        <f>(1+G15)*' Geact.Raming_excl. BTW'!F19</f>
        <v>0</v>
      </c>
      <c r="G15" s="56">
        <f>' Geact.Raming_excl. BTW'!G19</f>
        <v>0.21</v>
      </c>
      <c r="H15" s="55">
        <f>(1+I15)*' Geact.Raming_excl. BTW'!H19</f>
        <v>0</v>
      </c>
      <c r="I15" s="56">
        <f>' Geact.Raming_excl. BTW'!I19</f>
        <v>0.21</v>
      </c>
    </row>
    <row r="16" spans="1:9" outlineLevel="1" x14ac:dyDescent="0.3">
      <c r="A16" s="54" t="s">
        <v>29</v>
      </c>
      <c r="B16" s="55">
        <f>(1+C16)*' Geact.Raming_excl. BTW'!B20</f>
        <v>0</v>
      </c>
      <c r="C16" s="56">
        <f>' Geact.Raming_excl. BTW'!C20</f>
        <v>0.21</v>
      </c>
      <c r="D16" s="55">
        <f>(1+E16)*' Geact.Raming_excl. BTW'!D20</f>
        <v>0</v>
      </c>
      <c r="E16" s="56">
        <f>' Geact.Raming_excl. BTW'!E20</f>
        <v>0.21</v>
      </c>
      <c r="F16" s="55">
        <f>(1+G16)*' Geact.Raming_excl. BTW'!F20</f>
        <v>0</v>
      </c>
      <c r="G16" s="56">
        <f>' Geact.Raming_excl. BTW'!G20</f>
        <v>0.21</v>
      </c>
      <c r="H16" s="55">
        <f>(1+I16)*' Geact.Raming_excl. BTW'!H20</f>
        <v>0</v>
      </c>
      <c r="I16" s="56">
        <f>' Geact.Raming_excl. BTW'!I20</f>
        <v>0.21</v>
      </c>
    </row>
    <row r="17" spans="1:9" outlineLevel="1" x14ac:dyDescent="0.3">
      <c r="A17" s="58" t="s">
        <v>30</v>
      </c>
      <c r="B17" s="55">
        <f>(1+C17)*' Geact.Raming_excl. BTW'!B21</f>
        <v>0</v>
      </c>
      <c r="C17" s="56">
        <f>' Geact.Raming_excl. BTW'!C21</f>
        <v>0.21</v>
      </c>
      <c r="D17" s="55">
        <f>(1+E17)*' Geact.Raming_excl. BTW'!D21</f>
        <v>0</v>
      </c>
      <c r="E17" s="56">
        <f>' Geact.Raming_excl. BTW'!E21</f>
        <v>0.21</v>
      </c>
      <c r="F17" s="55">
        <f>(1+G17)*' Geact.Raming_excl. BTW'!F21</f>
        <v>0</v>
      </c>
      <c r="G17" s="56">
        <f>' Geact.Raming_excl. BTW'!G21</f>
        <v>0.21</v>
      </c>
      <c r="H17" s="55">
        <f>(1+I17)*' Geact.Raming_excl. BTW'!H21</f>
        <v>0</v>
      </c>
      <c r="I17" s="56">
        <f>' Geact.Raming_excl. BTW'!I21</f>
        <v>0.21</v>
      </c>
    </row>
    <row r="18" spans="1:9" outlineLevel="1" x14ac:dyDescent="0.3">
      <c r="A18" s="58" t="s">
        <v>23</v>
      </c>
      <c r="B18" s="55">
        <f>(1+C18)*' Geact.Raming_excl. BTW'!B22</f>
        <v>0</v>
      </c>
      <c r="C18" s="56">
        <f>' Geact.Raming_excl. BTW'!C22</f>
        <v>0.21</v>
      </c>
      <c r="D18" s="55">
        <f>(1+E18)*' Geact.Raming_excl. BTW'!D22</f>
        <v>0</v>
      </c>
      <c r="E18" s="56">
        <f>' Geact.Raming_excl. BTW'!E22</f>
        <v>0.21</v>
      </c>
      <c r="F18" s="55">
        <f>(1+G18)*' Geact.Raming_excl. BTW'!F22</f>
        <v>0</v>
      </c>
      <c r="G18" s="56">
        <f>' Geact.Raming_excl. BTW'!G22</f>
        <v>0.21</v>
      </c>
      <c r="H18" s="55">
        <f>(1+I18)*' Geact.Raming_excl. BTW'!H22</f>
        <v>0</v>
      </c>
      <c r="I18" s="56">
        <f>' Geact.Raming_excl. BTW'!I22</f>
        <v>0.21</v>
      </c>
    </row>
    <row r="19" spans="1:9" outlineLevel="1" x14ac:dyDescent="0.3">
      <c r="A19" s="54" t="s">
        <v>24</v>
      </c>
      <c r="B19" s="55">
        <f>(1+C19)*' Geact.Raming_excl. BTW'!B23</f>
        <v>0</v>
      </c>
      <c r="C19" s="56">
        <f>' Geact.Raming_excl. BTW'!C23</f>
        <v>0.21</v>
      </c>
      <c r="D19" s="55">
        <f>(1+E19)*' Geact.Raming_excl. BTW'!D23</f>
        <v>0</v>
      </c>
      <c r="E19" s="56">
        <f>' Geact.Raming_excl. BTW'!E23</f>
        <v>0.21</v>
      </c>
      <c r="F19" s="55">
        <f>(1+G19)*' Geact.Raming_excl. BTW'!F23</f>
        <v>0</v>
      </c>
      <c r="G19" s="56">
        <f>' Geact.Raming_excl. BTW'!G23</f>
        <v>0.21</v>
      </c>
      <c r="H19" s="55">
        <f>(1+I19)*' Geact.Raming_excl. BTW'!H23</f>
        <v>0</v>
      </c>
      <c r="I19" s="56">
        <f>' Geact.Raming_excl. BTW'!I23</f>
        <v>0.21</v>
      </c>
    </row>
    <row r="20" spans="1:9" outlineLevel="1" x14ac:dyDescent="0.3">
      <c r="A20" s="54" t="s">
        <v>25</v>
      </c>
      <c r="B20" s="55">
        <f>(1+C20)*' Geact.Raming_excl. BTW'!B24</f>
        <v>0</v>
      </c>
      <c r="C20" s="56">
        <f>' Geact.Raming_excl. BTW'!C24</f>
        <v>0.21</v>
      </c>
      <c r="D20" s="55">
        <f>(1+E20)*' Geact.Raming_excl. BTW'!D24</f>
        <v>0</v>
      </c>
      <c r="E20" s="56">
        <f>' Geact.Raming_excl. BTW'!E24</f>
        <v>0.21</v>
      </c>
      <c r="F20" s="55">
        <f>(1+G20)*' Geact.Raming_excl. BTW'!F24</f>
        <v>0</v>
      </c>
      <c r="G20" s="56">
        <f>' Geact.Raming_excl. BTW'!G24</f>
        <v>0.21</v>
      </c>
      <c r="H20" s="55">
        <f>(1+I20)*' Geact.Raming_excl. BTW'!H24</f>
        <v>0</v>
      </c>
      <c r="I20" s="56">
        <f>' Geact.Raming_excl. BTW'!I24</f>
        <v>0.21</v>
      </c>
    </row>
    <row r="21" spans="1:9" x14ac:dyDescent="0.3">
      <c r="A21" s="44" t="s">
        <v>31</v>
      </c>
      <c r="B21" s="45">
        <f>SUM(B22:B29)</f>
        <v>0</v>
      </c>
      <c r="C21" s="46"/>
      <c r="D21" s="45">
        <f>SUM(D22:D29)</f>
        <v>0</v>
      </c>
      <c r="E21" s="46"/>
      <c r="F21" s="45">
        <f>SUM(F22:F29)</f>
        <v>0</v>
      </c>
      <c r="G21" s="46"/>
      <c r="H21" s="45">
        <f>SUM(H22:H29)</f>
        <v>0</v>
      </c>
      <c r="I21" s="46"/>
    </row>
    <row r="22" spans="1:9" outlineLevel="1" x14ac:dyDescent="0.3">
      <c r="A22" s="54" t="s">
        <v>32</v>
      </c>
      <c r="B22" s="55">
        <f>(1+C22)*' Geact.Raming_excl. BTW'!B26</f>
        <v>0</v>
      </c>
      <c r="C22" s="56">
        <f>' Geact.Raming_excl. BTW'!C26</f>
        <v>0.21</v>
      </c>
      <c r="D22" s="55">
        <f>(1+E22)*' Geact.Raming_excl. BTW'!D26</f>
        <v>0</v>
      </c>
      <c r="E22" s="56">
        <f>' Geact.Raming_excl. BTW'!E26</f>
        <v>0.21</v>
      </c>
      <c r="F22" s="55">
        <f>(1+G22)*' Geact.Raming_excl. BTW'!F26</f>
        <v>0</v>
      </c>
      <c r="G22" s="56">
        <f>' Geact.Raming_excl. BTW'!G26</f>
        <v>0.21</v>
      </c>
      <c r="H22" s="55">
        <f>(1+I22)*' Geact.Raming_excl. BTW'!H26</f>
        <v>0</v>
      </c>
      <c r="I22" s="56">
        <f>' Geact.Raming_excl. BTW'!I26</f>
        <v>0.21</v>
      </c>
    </row>
    <row r="23" spans="1:9" outlineLevel="1" x14ac:dyDescent="0.3">
      <c r="A23" s="54" t="s">
        <v>33</v>
      </c>
      <c r="B23" s="55">
        <f>(1+C23)*' Geact.Raming_excl. BTW'!B27</f>
        <v>0</v>
      </c>
      <c r="C23" s="56">
        <f>' Geact.Raming_excl. BTW'!C27</f>
        <v>0.21</v>
      </c>
      <c r="D23" s="55">
        <f>(1+E23)*' Geact.Raming_excl. BTW'!D27</f>
        <v>0</v>
      </c>
      <c r="E23" s="56">
        <f>' Geact.Raming_excl. BTW'!E27</f>
        <v>0.21</v>
      </c>
      <c r="F23" s="55">
        <f>(1+G23)*' Geact.Raming_excl. BTW'!F27</f>
        <v>0</v>
      </c>
      <c r="G23" s="56">
        <f>' Geact.Raming_excl. BTW'!G27</f>
        <v>0.21</v>
      </c>
      <c r="H23" s="55">
        <f>(1+I23)*' Geact.Raming_excl. BTW'!H27</f>
        <v>0</v>
      </c>
      <c r="I23" s="56">
        <f>' Geact.Raming_excl. BTW'!I27</f>
        <v>0.21</v>
      </c>
    </row>
    <row r="24" spans="1:9" outlineLevel="1" x14ac:dyDescent="0.3">
      <c r="A24" s="54" t="s">
        <v>34</v>
      </c>
      <c r="B24" s="55">
        <f>(1+C24)*' Geact.Raming_excl. BTW'!B28</f>
        <v>0</v>
      </c>
      <c r="C24" s="56">
        <f>' Geact.Raming_excl. BTW'!C28</f>
        <v>0.21</v>
      </c>
      <c r="D24" s="55">
        <f>(1+E24)*' Geact.Raming_excl. BTW'!D28</f>
        <v>0</v>
      </c>
      <c r="E24" s="56">
        <f>' Geact.Raming_excl. BTW'!E28</f>
        <v>0.21</v>
      </c>
      <c r="F24" s="55">
        <f>(1+G24)*' Geact.Raming_excl. BTW'!F28</f>
        <v>0</v>
      </c>
      <c r="G24" s="56">
        <f>' Geact.Raming_excl. BTW'!G28</f>
        <v>0.21</v>
      </c>
      <c r="H24" s="55">
        <f>(1+I24)*' Geact.Raming_excl. BTW'!H28</f>
        <v>0</v>
      </c>
      <c r="I24" s="56">
        <f>' Geact.Raming_excl. BTW'!I28</f>
        <v>0.21</v>
      </c>
    </row>
    <row r="25" spans="1:9" outlineLevel="1" x14ac:dyDescent="0.3">
      <c r="A25" s="58" t="s">
        <v>35</v>
      </c>
      <c r="B25" s="55">
        <f>(1+C25)*' Geact.Raming_excl. BTW'!B29</f>
        <v>0</v>
      </c>
      <c r="C25" s="56">
        <f>' Geact.Raming_excl. BTW'!C29</f>
        <v>0.21</v>
      </c>
      <c r="D25" s="55">
        <f>(1+E25)*' Geact.Raming_excl. BTW'!D29</f>
        <v>0</v>
      </c>
      <c r="E25" s="56">
        <f>' Geact.Raming_excl. BTW'!E29</f>
        <v>0.21</v>
      </c>
      <c r="F25" s="55">
        <f>(1+G25)*' Geact.Raming_excl. BTW'!F29</f>
        <v>0</v>
      </c>
      <c r="G25" s="56">
        <f>' Geact.Raming_excl. BTW'!G29</f>
        <v>0.21</v>
      </c>
      <c r="H25" s="55">
        <f>(1+I25)*' Geact.Raming_excl. BTW'!H29</f>
        <v>0</v>
      </c>
      <c r="I25" s="56">
        <f>' Geact.Raming_excl. BTW'!I29</f>
        <v>0.21</v>
      </c>
    </row>
    <row r="26" spans="1:9" outlineLevel="1" x14ac:dyDescent="0.3">
      <c r="A26" s="58" t="s">
        <v>36</v>
      </c>
      <c r="B26" s="55">
        <f>(1+C26)*' Geact.Raming_excl. BTW'!B30</f>
        <v>0</v>
      </c>
      <c r="C26" s="56">
        <f>' Geact.Raming_excl. BTW'!C30</f>
        <v>0.21</v>
      </c>
      <c r="D26" s="55">
        <f>(1+E26)*' Geact.Raming_excl. BTW'!D30</f>
        <v>0</v>
      </c>
      <c r="E26" s="56">
        <f>' Geact.Raming_excl. BTW'!E30</f>
        <v>0.21</v>
      </c>
      <c r="F26" s="55">
        <f>(1+G26)*' Geact.Raming_excl. BTW'!F30</f>
        <v>0</v>
      </c>
      <c r="G26" s="56">
        <f>' Geact.Raming_excl. BTW'!G30</f>
        <v>0.21</v>
      </c>
      <c r="H26" s="55">
        <f>(1+I26)*' Geact.Raming_excl. BTW'!H30</f>
        <v>0</v>
      </c>
      <c r="I26" s="56">
        <f>' Geact.Raming_excl. BTW'!I30</f>
        <v>0.21</v>
      </c>
    </row>
    <row r="27" spans="1:9" outlineLevel="1" x14ac:dyDescent="0.3">
      <c r="A27" s="54" t="s">
        <v>23</v>
      </c>
      <c r="B27" s="55">
        <f>(1+C27)*' Geact.Raming_excl. BTW'!B31</f>
        <v>0</v>
      </c>
      <c r="C27" s="56">
        <f>' Geact.Raming_excl. BTW'!C31</f>
        <v>0.21</v>
      </c>
      <c r="D27" s="55">
        <f>(1+E27)*' Geact.Raming_excl. BTW'!D31</f>
        <v>0</v>
      </c>
      <c r="E27" s="56">
        <f>' Geact.Raming_excl. BTW'!E31</f>
        <v>0.21</v>
      </c>
      <c r="F27" s="55">
        <f>(1+G27)*' Geact.Raming_excl. BTW'!F31</f>
        <v>0</v>
      </c>
      <c r="G27" s="56">
        <f>' Geact.Raming_excl. BTW'!G31</f>
        <v>0.21</v>
      </c>
      <c r="H27" s="55">
        <f>(1+I27)*' Geact.Raming_excl. BTW'!H31</f>
        <v>0</v>
      </c>
      <c r="I27" s="56">
        <f>' Geact.Raming_excl. BTW'!I31</f>
        <v>0.21</v>
      </c>
    </row>
    <row r="28" spans="1:9" outlineLevel="1" x14ac:dyDescent="0.3">
      <c r="A28" s="54" t="s">
        <v>24</v>
      </c>
      <c r="B28" s="55">
        <f>(1+C28)*' Geact.Raming_excl. BTW'!B32</f>
        <v>0</v>
      </c>
      <c r="C28" s="56">
        <f>' Geact.Raming_excl. BTW'!C32</f>
        <v>0.21</v>
      </c>
      <c r="D28" s="55">
        <f>(1+E28)*' Geact.Raming_excl. BTW'!D32</f>
        <v>0</v>
      </c>
      <c r="E28" s="56">
        <f>' Geact.Raming_excl. BTW'!E32</f>
        <v>0.21</v>
      </c>
      <c r="F28" s="55">
        <f>(1+G28)*' Geact.Raming_excl. BTW'!F32</f>
        <v>0</v>
      </c>
      <c r="G28" s="56">
        <f>' Geact.Raming_excl. BTW'!G32</f>
        <v>0.21</v>
      </c>
      <c r="H28" s="55">
        <f>(1+I28)*' Geact.Raming_excl. BTW'!H32</f>
        <v>0</v>
      </c>
      <c r="I28" s="56">
        <f>' Geact.Raming_excl. BTW'!I32</f>
        <v>0.21</v>
      </c>
    </row>
    <row r="29" spans="1:9" outlineLevel="1" x14ac:dyDescent="0.3">
      <c r="A29" s="54" t="s">
        <v>25</v>
      </c>
      <c r="B29" s="55">
        <f>(1+C29)*' Geact.Raming_excl. BTW'!B33</f>
        <v>0</v>
      </c>
      <c r="C29" s="56">
        <f>' Geact.Raming_excl. BTW'!C33</f>
        <v>0.21</v>
      </c>
      <c r="D29" s="55">
        <f>(1+E29)*' Geact.Raming_excl. BTW'!D33</f>
        <v>0</v>
      </c>
      <c r="E29" s="56">
        <f>' Geact.Raming_excl. BTW'!E33</f>
        <v>0.21</v>
      </c>
      <c r="F29" s="55">
        <f>(1+G29)*' Geact.Raming_excl. BTW'!F33</f>
        <v>0</v>
      </c>
      <c r="G29" s="56">
        <f>' Geact.Raming_excl. BTW'!G33</f>
        <v>0.21</v>
      </c>
      <c r="H29" s="55">
        <f>(1+I29)*' Geact.Raming_excl. BTW'!H33</f>
        <v>0</v>
      </c>
      <c r="I29" s="56">
        <f>' Geact.Raming_excl. BTW'!I33</f>
        <v>0.21</v>
      </c>
    </row>
    <row r="30" spans="1:9" x14ac:dyDescent="0.3">
      <c r="A30" s="40" t="s">
        <v>37</v>
      </c>
      <c r="B30" s="41">
        <f>B6+B13+B21</f>
        <v>0</v>
      </c>
      <c r="C30" s="42"/>
      <c r="D30" s="41">
        <f>D6+D13+D21</f>
        <v>0</v>
      </c>
      <c r="E30" s="42"/>
      <c r="F30" s="41">
        <f>F6+F13+F21</f>
        <v>0</v>
      </c>
      <c r="G30" s="42"/>
      <c r="H30" s="41">
        <f>H6+H13+H21</f>
        <v>0</v>
      </c>
      <c r="I30" s="42"/>
    </row>
    <row r="31" spans="1:9" x14ac:dyDescent="0.3">
      <c r="A31" s="44" t="s">
        <v>38</v>
      </c>
      <c r="B31" s="47">
        <f>(1+C31)*' Geact.Raming_excl. BTW'!B35</f>
        <v>0</v>
      </c>
      <c r="C31" s="48">
        <f>' Geact.Raming_excl. BTW'!C35</f>
        <v>0.21</v>
      </c>
      <c r="D31" s="47">
        <f>(1+E31)*' Geact.Raming_excl. BTW'!D35</f>
        <v>0</v>
      </c>
      <c r="E31" s="48">
        <f>' Geact.Raming_excl. BTW'!E35</f>
        <v>0.21</v>
      </c>
      <c r="F31" s="47">
        <f>(1+G31)*' Geact.Raming_excl. BTW'!F35</f>
        <v>0</v>
      </c>
      <c r="G31" s="48">
        <f>' Geact.Raming_excl. BTW'!G35</f>
        <v>0.21</v>
      </c>
      <c r="H31" s="47">
        <f>(1+I31)*' Geact.Raming_excl. BTW'!H35</f>
        <v>0</v>
      </c>
      <c r="I31" s="48">
        <f>' Geact.Raming_excl. BTW'!I35</f>
        <v>0.21</v>
      </c>
    </row>
    <row r="32" spans="1:9" x14ac:dyDescent="0.3">
      <c r="A32" s="40" t="s">
        <v>39</v>
      </c>
      <c r="B32" s="41">
        <f>SUM(B30:B31)</f>
        <v>0</v>
      </c>
      <c r="C32" s="42"/>
      <c r="D32" s="41">
        <f>SUM(D30:D31)</f>
        <v>0</v>
      </c>
      <c r="E32" s="42"/>
      <c r="F32" s="41">
        <f>SUM(F30:F31)</f>
        <v>0</v>
      </c>
      <c r="G32" s="42"/>
      <c r="H32" s="41">
        <f>SUM(H30:H31)</f>
        <v>0</v>
      </c>
      <c r="I32" s="42"/>
    </row>
    <row r="33" spans="1:12" x14ac:dyDescent="0.3">
      <c r="A33" s="27" t="s">
        <v>40</v>
      </c>
      <c r="B33" s="55">
        <f>(1+C33)*' Geact.Raming_excl. BTW'!B37</f>
        <v>0</v>
      </c>
      <c r="C33" s="29">
        <f>' Geact.Raming_excl. BTW'!C37</f>
        <v>0.21</v>
      </c>
      <c r="D33" s="55">
        <f>(1+E33)*' Geact.Raming_excl. BTW'!D37</f>
        <v>0</v>
      </c>
      <c r="E33" s="29">
        <f>' Geact.Raming_excl. BTW'!E37</f>
        <v>0.21</v>
      </c>
      <c r="F33" s="55">
        <f>(1+G33)*' Geact.Raming_excl. BTW'!F37</f>
        <v>0</v>
      </c>
      <c r="G33" s="29">
        <f>' Geact.Raming_excl. BTW'!G37</f>
        <v>0.21</v>
      </c>
      <c r="H33" s="55">
        <f>(1+I33)*' Geact.Raming_excl. BTW'!H37</f>
        <v>0</v>
      </c>
      <c r="I33" s="29">
        <f>' Geact.Raming_excl. BTW'!I37</f>
        <v>0.21</v>
      </c>
    </row>
    <row r="34" spans="1:12" x14ac:dyDescent="0.3">
      <c r="A34" s="27" t="s">
        <v>41</v>
      </c>
      <c r="B34" s="55">
        <f>(1+C34)*' Geact.Raming_excl. BTW'!B38</f>
        <v>0</v>
      </c>
      <c r="C34" s="29">
        <f>' Geact.Raming_excl. BTW'!C38</f>
        <v>0.21</v>
      </c>
      <c r="D34" s="55">
        <f>(1+E34)*' Geact.Raming_excl. BTW'!D38</f>
        <v>0</v>
      </c>
      <c r="E34" s="29">
        <f>' Geact.Raming_excl. BTW'!E38</f>
        <v>0.21</v>
      </c>
      <c r="F34" s="55">
        <f>(1+G34)*' Geact.Raming_excl. BTW'!F38</f>
        <v>0</v>
      </c>
      <c r="G34" s="29">
        <f>' Geact.Raming_excl. BTW'!G38</f>
        <v>0.21</v>
      </c>
      <c r="H34" s="55">
        <f>(1+I34)*' Geact.Raming_excl. BTW'!H38</f>
        <v>0</v>
      </c>
      <c r="I34" s="29">
        <f>' Geact.Raming_excl. BTW'!I38</f>
        <v>0.21</v>
      </c>
    </row>
    <row r="35" spans="1:12" x14ac:dyDescent="0.3">
      <c r="A35" s="27" t="s">
        <v>42</v>
      </c>
      <c r="B35" s="55">
        <f>(1+C35)*' Geact.Raming_excl. BTW'!B40</f>
        <v>0</v>
      </c>
      <c r="C35" s="29">
        <f>' Geact.Raming_excl. BTW'!C40</f>
        <v>0.21</v>
      </c>
      <c r="D35" s="55">
        <f>(1+E35)*' Geact.Raming_excl. BTW'!D40</f>
        <v>0</v>
      </c>
      <c r="E35" s="29">
        <f>' Geact.Raming_excl. BTW'!E40</f>
        <v>0.21</v>
      </c>
      <c r="F35" s="55">
        <f>(1+G35)*' Geact.Raming_excl. BTW'!F40</f>
        <v>0</v>
      </c>
      <c r="G35" s="29">
        <f>' Geact.Raming_excl. BTW'!G40</f>
        <v>0.21</v>
      </c>
      <c r="H35" s="55">
        <f>(1+I35)*' Geact.Raming_excl. BTW'!H40</f>
        <v>0</v>
      </c>
      <c r="I35" s="29">
        <f>' Geact.Raming_excl. BTW'!I40</f>
        <v>0.21</v>
      </c>
    </row>
    <row r="36" spans="1:12" x14ac:dyDescent="0.3">
      <c r="A36" s="27" t="s">
        <v>42</v>
      </c>
      <c r="B36" s="55">
        <f>(1+C36)*' Geact.Raming_excl. BTW'!B41</f>
        <v>0</v>
      </c>
      <c r="C36" s="29">
        <f>' Geact.Raming_excl. BTW'!C41</f>
        <v>0.21</v>
      </c>
      <c r="D36" s="55">
        <f>(1+E36)*' Geact.Raming_excl. BTW'!D41</f>
        <v>0</v>
      </c>
      <c r="E36" s="29">
        <f>' Geact.Raming_excl. BTW'!E41</f>
        <v>0.21</v>
      </c>
      <c r="F36" s="55">
        <f>(1+G36)*' Geact.Raming_excl. BTW'!F41</f>
        <v>0</v>
      </c>
      <c r="G36" s="29">
        <f>' Geact.Raming_excl. BTW'!G41</f>
        <v>0.21</v>
      </c>
      <c r="H36" s="55">
        <f>(1+I36)*' Geact.Raming_excl. BTW'!H41</f>
        <v>0</v>
      </c>
      <c r="I36" s="29">
        <f>' Geact.Raming_excl. BTW'!I41</f>
        <v>0.21</v>
      </c>
    </row>
    <row r="37" spans="1:12" x14ac:dyDescent="0.3">
      <c r="A37" s="40" t="s">
        <v>43</v>
      </c>
      <c r="B37" s="41">
        <f>SUM(B32:B36)</f>
        <v>0</v>
      </c>
      <c r="C37" s="42"/>
      <c r="D37" s="41">
        <f>SUM(D32:D36)</f>
        <v>0</v>
      </c>
      <c r="E37" s="42"/>
      <c r="F37" s="41">
        <f>SUM(F32:F36)</f>
        <v>0</v>
      </c>
      <c r="G37" s="42"/>
      <c r="H37" s="41">
        <f>SUM(H32:H36)</f>
        <v>0</v>
      </c>
      <c r="I37" s="42"/>
      <c r="J37" s="62"/>
    </row>
    <row r="38" spans="1:12" x14ac:dyDescent="0.3">
      <c r="A38" s="4"/>
      <c r="B38" s="4"/>
      <c r="C38" s="4"/>
      <c r="D38" s="4"/>
      <c r="E38" s="4"/>
      <c r="F38" s="4"/>
      <c r="G38" s="4"/>
      <c r="H38" s="4"/>
      <c r="I38" s="4"/>
      <c r="J38" s="4"/>
      <c r="K38" s="4"/>
      <c r="L38" s="4"/>
    </row>
    <row r="39" spans="1:12" x14ac:dyDescent="0.3">
      <c r="A39" s="40" t="s">
        <v>44</v>
      </c>
      <c r="B39" s="41">
        <f>SUM(B40:B52)</f>
        <v>0</v>
      </c>
      <c r="C39" s="42"/>
      <c r="D39" s="41">
        <f>SUM(D40:D52)</f>
        <v>0</v>
      </c>
      <c r="E39" s="42"/>
      <c r="F39" s="41">
        <f>SUM(F40:F52)</f>
        <v>0</v>
      </c>
      <c r="G39" s="42"/>
      <c r="H39" s="41">
        <f>SUM(H40:H52)</f>
        <v>0</v>
      </c>
      <c r="I39" s="42"/>
      <c r="J39" s="4"/>
      <c r="K39" s="4"/>
      <c r="L39" s="4"/>
    </row>
    <row r="40" spans="1:12" outlineLevel="1" x14ac:dyDescent="0.3">
      <c r="A40" s="76" t="s">
        <v>45</v>
      </c>
      <c r="B40" s="55">
        <f>(1+C40)*' Geact.Raming_excl. BTW'!B45</f>
        <v>0</v>
      </c>
      <c r="C40" s="56">
        <f>' Geact.Raming_excl. BTW'!C45</f>
        <v>0.21</v>
      </c>
      <c r="D40" s="55">
        <f>(1+E40)*' Geact.Raming_excl. BTW'!D45</f>
        <v>0</v>
      </c>
      <c r="E40" s="56">
        <f>' Geact.Raming_excl. BTW'!E45</f>
        <v>0.21</v>
      </c>
      <c r="F40" s="55">
        <f>(1+G40)*' Geact.Raming_excl. BTW'!F45</f>
        <v>0</v>
      </c>
      <c r="G40" s="56">
        <f>' Geact.Raming_excl. BTW'!G45</f>
        <v>0.21</v>
      </c>
      <c r="H40" s="55">
        <f>(1+I40)*' Geact.Raming_excl. BTW'!H45</f>
        <v>0</v>
      </c>
      <c r="I40" s="56">
        <f>' Geact.Raming_excl. BTW'!I45</f>
        <v>0.21</v>
      </c>
      <c r="J40" s="4"/>
      <c r="K40" s="4"/>
      <c r="L40" s="4"/>
    </row>
    <row r="41" spans="1:12" outlineLevel="1" x14ac:dyDescent="0.3">
      <c r="A41" s="76" t="s">
        <v>46</v>
      </c>
      <c r="B41" s="55">
        <f>(1+C41)*' Geact.Raming_excl. BTW'!B46</f>
        <v>0</v>
      </c>
      <c r="C41" s="56">
        <f>' Geact.Raming_excl. BTW'!C46</f>
        <v>0.21</v>
      </c>
      <c r="D41" s="55">
        <f>(1+E41)*' Geact.Raming_excl. BTW'!D46</f>
        <v>0</v>
      </c>
      <c r="E41" s="56">
        <f>' Geact.Raming_excl. BTW'!E46</f>
        <v>0.21</v>
      </c>
      <c r="F41" s="55">
        <f>(1+G41)*' Geact.Raming_excl. BTW'!F46</f>
        <v>0</v>
      </c>
      <c r="G41" s="56">
        <f>' Geact.Raming_excl. BTW'!G46</f>
        <v>0.21</v>
      </c>
      <c r="H41" s="55">
        <f>(1+I41)*' Geact.Raming_excl. BTW'!H46</f>
        <v>0</v>
      </c>
      <c r="I41" s="56">
        <f>' Geact.Raming_excl. BTW'!I46</f>
        <v>0.21</v>
      </c>
      <c r="J41" s="4"/>
      <c r="K41" s="4"/>
      <c r="L41" s="4"/>
    </row>
    <row r="42" spans="1:12" outlineLevel="1" x14ac:dyDescent="0.3">
      <c r="A42" s="76" t="s">
        <v>47</v>
      </c>
      <c r="B42" s="55">
        <f>(1+C42)*' Geact.Raming_excl. BTW'!B47</f>
        <v>0</v>
      </c>
      <c r="C42" s="56">
        <f>' Geact.Raming_excl. BTW'!C47</f>
        <v>0.21</v>
      </c>
      <c r="D42" s="55">
        <f>(1+E42)*' Geact.Raming_excl. BTW'!D47</f>
        <v>0</v>
      </c>
      <c r="E42" s="56">
        <f>' Geact.Raming_excl. BTW'!E47</f>
        <v>0.21</v>
      </c>
      <c r="F42" s="55">
        <f>(1+G42)*' Geact.Raming_excl. BTW'!F47</f>
        <v>0</v>
      </c>
      <c r="G42" s="56">
        <f>' Geact.Raming_excl. BTW'!G47</f>
        <v>0.21</v>
      </c>
      <c r="H42" s="55">
        <f>(1+I42)*' Geact.Raming_excl. BTW'!H47</f>
        <v>0</v>
      </c>
      <c r="I42" s="56">
        <f>' Geact.Raming_excl. BTW'!I47</f>
        <v>0.21</v>
      </c>
      <c r="J42" s="4"/>
      <c r="K42" s="4"/>
      <c r="L42" s="4"/>
    </row>
    <row r="43" spans="1:12" outlineLevel="1" x14ac:dyDescent="0.3">
      <c r="A43" s="76" t="s">
        <v>48</v>
      </c>
      <c r="B43" s="55">
        <f>(1+C43)*' Geact.Raming_excl. BTW'!B48</f>
        <v>0</v>
      </c>
      <c r="C43" s="56">
        <f>' Geact.Raming_excl. BTW'!C48</f>
        <v>0.21</v>
      </c>
      <c r="D43" s="55">
        <f>(1+E43)*' Geact.Raming_excl. BTW'!D48</f>
        <v>0</v>
      </c>
      <c r="E43" s="56">
        <f>' Geact.Raming_excl. BTW'!E48</f>
        <v>0.21</v>
      </c>
      <c r="F43" s="55">
        <f>(1+G43)*' Geact.Raming_excl. BTW'!F48</f>
        <v>0</v>
      </c>
      <c r="G43" s="56">
        <f>' Geact.Raming_excl. BTW'!G48</f>
        <v>0.21</v>
      </c>
      <c r="H43" s="55">
        <f>(1+I43)*' Geact.Raming_excl. BTW'!H48</f>
        <v>0</v>
      </c>
      <c r="I43" s="56">
        <f>' Geact.Raming_excl. BTW'!I48</f>
        <v>0.21</v>
      </c>
      <c r="J43" s="4"/>
      <c r="K43" s="4"/>
      <c r="L43" s="4"/>
    </row>
    <row r="44" spans="1:12" outlineLevel="1" x14ac:dyDescent="0.3">
      <c r="A44" s="76" t="s">
        <v>49</v>
      </c>
      <c r="B44" s="55">
        <f>(1+C44)*' Geact.Raming_excl. BTW'!B49</f>
        <v>0</v>
      </c>
      <c r="C44" s="56">
        <f>' Geact.Raming_excl. BTW'!C49</f>
        <v>0.21</v>
      </c>
      <c r="D44" s="55">
        <f>(1+E44)*' Geact.Raming_excl. BTW'!D49</f>
        <v>0</v>
      </c>
      <c r="E44" s="56">
        <f>' Geact.Raming_excl. BTW'!E49</f>
        <v>0.21</v>
      </c>
      <c r="F44" s="55">
        <f>(1+G44)*' Geact.Raming_excl. BTW'!F49</f>
        <v>0</v>
      </c>
      <c r="G44" s="56">
        <f>' Geact.Raming_excl. BTW'!G49</f>
        <v>0.21</v>
      </c>
      <c r="H44" s="55">
        <f>(1+I44)*' Geact.Raming_excl. BTW'!H49</f>
        <v>0</v>
      </c>
      <c r="I44" s="56">
        <f>' Geact.Raming_excl. BTW'!I49</f>
        <v>0.21</v>
      </c>
      <c r="J44" s="4"/>
      <c r="K44" s="4"/>
      <c r="L44" s="4"/>
    </row>
    <row r="45" spans="1:12" outlineLevel="1" x14ac:dyDescent="0.3">
      <c r="A45" s="76" t="s">
        <v>50</v>
      </c>
      <c r="B45" s="55">
        <f>(1+C45)*' Geact.Raming_excl. BTW'!B50</f>
        <v>0</v>
      </c>
      <c r="C45" s="56">
        <f>' Geact.Raming_excl. BTW'!C50</f>
        <v>0.21</v>
      </c>
      <c r="D45" s="55">
        <f>(1+E45)*' Geact.Raming_excl. BTW'!D50</f>
        <v>0</v>
      </c>
      <c r="E45" s="56">
        <f>' Geact.Raming_excl. BTW'!E50</f>
        <v>0.21</v>
      </c>
      <c r="F45" s="55">
        <f>(1+G45)*' Geact.Raming_excl. BTW'!F50</f>
        <v>0</v>
      </c>
      <c r="G45" s="56">
        <f>' Geact.Raming_excl. BTW'!G50</f>
        <v>0.21</v>
      </c>
      <c r="H45" s="55">
        <f>(1+I45)*' Geact.Raming_excl. BTW'!H50</f>
        <v>0</v>
      </c>
      <c r="I45" s="56">
        <f>' Geact.Raming_excl. BTW'!I50</f>
        <v>0.21</v>
      </c>
      <c r="J45" s="4"/>
      <c r="K45" s="4"/>
      <c r="L45" s="4"/>
    </row>
    <row r="46" spans="1:12" outlineLevel="1" x14ac:dyDescent="0.3">
      <c r="A46" s="76" t="s">
        <v>51</v>
      </c>
      <c r="B46" s="55">
        <f>(1+C46)*' Geact.Raming_excl. BTW'!B51</f>
        <v>0</v>
      </c>
      <c r="C46" s="56">
        <f>' Geact.Raming_excl. BTW'!C51</f>
        <v>0.21</v>
      </c>
      <c r="D46" s="55">
        <f>(1+E46)*' Geact.Raming_excl. BTW'!D51</f>
        <v>0</v>
      </c>
      <c r="E46" s="56">
        <f>' Geact.Raming_excl. BTW'!E51</f>
        <v>0.21</v>
      </c>
      <c r="F46" s="55">
        <f>(1+G46)*' Geact.Raming_excl. BTW'!F51</f>
        <v>0</v>
      </c>
      <c r="G46" s="56">
        <f>' Geact.Raming_excl. BTW'!G51</f>
        <v>0.21</v>
      </c>
      <c r="H46" s="55">
        <f>(1+I46)*' Geact.Raming_excl. BTW'!H51</f>
        <v>0</v>
      </c>
      <c r="I46" s="56">
        <f>' Geact.Raming_excl. BTW'!I51</f>
        <v>0.21</v>
      </c>
      <c r="J46" s="4"/>
      <c r="K46" s="4"/>
      <c r="L46" s="4"/>
    </row>
    <row r="47" spans="1:12" outlineLevel="1" x14ac:dyDescent="0.3">
      <c r="A47" s="76" t="s">
        <v>52</v>
      </c>
      <c r="B47" s="55">
        <f>(1+C47)*' Geact.Raming_excl. BTW'!B52</f>
        <v>0</v>
      </c>
      <c r="C47" s="56">
        <f>' Geact.Raming_excl. BTW'!C52</f>
        <v>0.21</v>
      </c>
      <c r="D47" s="55">
        <f>(1+E47)*' Geact.Raming_excl. BTW'!D52</f>
        <v>0</v>
      </c>
      <c r="E47" s="56">
        <f>' Geact.Raming_excl. BTW'!E52</f>
        <v>0.21</v>
      </c>
      <c r="F47" s="55">
        <f>(1+G47)*' Geact.Raming_excl. BTW'!F52</f>
        <v>0</v>
      </c>
      <c r="G47" s="56">
        <f>' Geact.Raming_excl. BTW'!G52</f>
        <v>0.21</v>
      </c>
      <c r="H47" s="55">
        <f>(1+I47)*' Geact.Raming_excl. BTW'!H52</f>
        <v>0</v>
      </c>
      <c r="I47" s="56">
        <f>' Geact.Raming_excl. BTW'!I52</f>
        <v>0.21</v>
      </c>
      <c r="J47" s="4"/>
      <c r="K47" s="4"/>
      <c r="L47" s="4"/>
    </row>
    <row r="48" spans="1:12" outlineLevel="1" x14ac:dyDescent="0.3">
      <c r="A48" s="76" t="s">
        <v>53</v>
      </c>
      <c r="B48" s="55">
        <f>(1+C48)*' Geact.Raming_excl. BTW'!B53</f>
        <v>0</v>
      </c>
      <c r="C48" s="56">
        <f>' Geact.Raming_excl. BTW'!C53</f>
        <v>0.21</v>
      </c>
      <c r="D48" s="55">
        <f>(1+E48)*' Geact.Raming_excl. BTW'!D53</f>
        <v>0</v>
      </c>
      <c r="E48" s="56">
        <f>' Geact.Raming_excl. BTW'!E53</f>
        <v>0.21</v>
      </c>
      <c r="F48" s="55">
        <f>(1+G48)*' Geact.Raming_excl. BTW'!F53</f>
        <v>0</v>
      </c>
      <c r="G48" s="56">
        <f>' Geact.Raming_excl. BTW'!G53</f>
        <v>0.21</v>
      </c>
      <c r="H48" s="55">
        <f>(1+I48)*' Geact.Raming_excl. BTW'!H53</f>
        <v>0</v>
      </c>
      <c r="I48" s="56">
        <f>' Geact.Raming_excl. BTW'!I53</f>
        <v>0.21</v>
      </c>
      <c r="J48" s="4"/>
      <c r="K48" s="4"/>
      <c r="L48" s="4"/>
    </row>
    <row r="49" spans="1:12" outlineLevel="1" x14ac:dyDescent="0.3">
      <c r="A49" s="76" t="s">
        <v>54</v>
      </c>
      <c r="B49" s="55">
        <f>(1+C49)*' Geact.Raming_excl. BTW'!B54</f>
        <v>0</v>
      </c>
      <c r="C49" s="56">
        <f>' Geact.Raming_excl. BTW'!C54</f>
        <v>0.21</v>
      </c>
      <c r="D49" s="55">
        <f>(1+E49)*' Geact.Raming_excl. BTW'!D54</f>
        <v>0</v>
      </c>
      <c r="E49" s="56">
        <f>' Geact.Raming_excl. BTW'!E54</f>
        <v>0.21</v>
      </c>
      <c r="F49" s="55">
        <f>(1+G49)*' Geact.Raming_excl. BTW'!F54</f>
        <v>0</v>
      </c>
      <c r="G49" s="56">
        <f>' Geact.Raming_excl. BTW'!G54</f>
        <v>0.21</v>
      </c>
      <c r="H49" s="55">
        <f>(1+I49)*' Geact.Raming_excl. BTW'!H54</f>
        <v>0</v>
      </c>
      <c r="I49" s="56">
        <f>' Geact.Raming_excl. BTW'!I54</f>
        <v>0.21</v>
      </c>
      <c r="J49" s="4"/>
      <c r="K49" s="4"/>
      <c r="L49" s="4"/>
    </row>
    <row r="50" spans="1:12" outlineLevel="1" x14ac:dyDescent="0.3">
      <c r="A50" s="77" t="s">
        <v>55</v>
      </c>
      <c r="B50" s="55">
        <f>(1+C50)*' Geact.Raming_excl. BTW'!B55</f>
        <v>0</v>
      </c>
      <c r="C50" s="56">
        <f>' Geact.Raming_excl. BTW'!C55</f>
        <v>0.21</v>
      </c>
      <c r="D50" s="55">
        <f>(1+E50)*' Geact.Raming_excl. BTW'!D55</f>
        <v>0</v>
      </c>
      <c r="E50" s="56">
        <f>' Geact.Raming_excl. BTW'!E55</f>
        <v>0.21</v>
      </c>
      <c r="F50" s="55">
        <f>(1+G50)*' Geact.Raming_excl. BTW'!F55</f>
        <v>0</v>
      </c>
      <c r="G50" s="56">
        <f>' Geact.Raming_excl. BTW'!G55</f>
        <v>0.21</v>
      </c>
      <c r="H50" s="55">
        <f>(1+I50)*' Geact.Raming_excl. BTW'!H55</f>
        <v>0</v>
      </c>
      <c r="I50" s="56">
        <f>' Geact.Raming_excl. BTW'!I55</f>
        <v>0.21</v>
      </c>
      <c r="J50" s="4"/>
      <c r="K50" s="4"/>
      <c r="L50" s="4"/>
    </row>
    <row r="51" spans="1:12" outlineLevel="1" x14ac:dyDescent="0.3">
      <c r="A51" s="77" t="s">
        <v>56</v>
      </c>
      <c r="B51" s="55">
        <f>(1+C51)*' Geact.Raming_excl. BTW'!B56</f>
        <v>0</v>
      </c>
      <c r="C51" s="56">
        <f>' Geact.Raming_excl. BTW'!C56</f>
        <v>0.21</v>
      </c>
      <c r="D51" s="55">
        <f>(1+E51)*' Geact.Raming_excl. BTW'!D56</f>
        <v>0</v>
      </c>
      <c r="E51" s="56">
        <f>' Geact.Raming_excl. BTW'!E56</f>
        <v>0.21</v>
      </c>
      <c r="F51" s="55">
        <f>(1+G51)*' Geact.Raming_excl. BTW'!F56</f>
        <v>0</v>
      </c>
      <c r="G51" s="56">
        <f>' Geact.Raming_excl. BTW'!G56</f>
        <v>0.21</v>
      </c>
      <c r="H51" s="55">
        <f>(1+I51)*' Geact.Raming_excl. BTW'!H56</f>
        <v>0</v>
      </c>
      <c r="I51" s="56">
        <f>' Geact.Raming_excl. BTW'!I56</f>
        <v>0.21</v>
      </c>
      <c r="J51" s="4"/>
      <c r="K51" s="4"/>
      <c r="L51" s="4"/>
    </row>
    <row r="52" spans="1:12" outlineLevel="1" x14ac:dyDescent="0.3">
      <c r="A52" s="78" t="s">
        <v>25</v>
      </c>
      <c r="B52" s="55">
        <f>(1+C52)*' Geact.Raming_excl. BTW'!B57</f>
        <v>0</v>
      </c>
      <c r="C52" s="56">
        <f>' Geact.Raming_excl. BTW'!C57</f>
        <v>0.21</v>
      </c>
      <c r="D52" s="55">
        <f>(1+E52)*' Geact.Raming_excl. BTW'!D57</f>
        <v>0</v>
      </c>
      <c r="E52" s="56">
        <f>' Geact.Raming_excl. BTW'!E57</f>
        <v>0.21</v>
      </c>
      <c r="F52" s="55">
        <f>(1+G52)*' Geact.Raming_excl. BTW'!F57</f>
        <v>0</v>
      </c>
      <c r="G52" s="56">
        <f>' Geact.Raming_excl. BTW'!G57</f>
        <v>0.21</v>
      </c>
      <c r="H52" s="55">
        <f>(1+I52)*' Geact.Raming_excl. BTW'!H57</f>
        <v>0</v>
      </c>
      <c r="I52" s="56">
        <f>' Geact.Raming_excl. BTW'!I57</f>
        <v>0.21</v>
      </c>
      <c r="J52" s="4"/>
      <c r="K52" s="4"/>
      <c r="L52" s="4"/>
    </row>
    <row r="53" spans="1:12" x14ac:dyDescent="0.3">
      <c r="A53" s="4"/>
      <c r="B53" s="4"/>
      <c r="C53" s="4"/>
      <c r="D53" s="4"/>
      <c r="E53" s="4"/>
      <c r="F53" s="4"/>
      <c r="G53" s="4"/>
      <c r="H53" s="4"/>
      <c r="I53" s="4"/>
      <c r="J53" s="4"/>
      <c r="K53" s="4"/>
      <c r="L53" s="4"/>
    </row>
    <row r="54" spans="1:12" ht="15" thickBot="1" x14ac:dyDescent="0.35">
      <c r="D54" s="63"/>
      <c r="E54" s="4"/>
      <c r="F54" s="4"/>
      <c r="G54" s="4"/>
      <c r="H54" s="4"/>
      <c r="I54" s="4"/>
      <c r="J54" s="4"/>
      <c r="K54" s="4"/>
      <c r="L54" s="4"/>
    </row>
    <row r="55" spans="1:12" ht="15" thickBot="1" x14ac:dyDescent="0.35">
      <c r="A55" s="6" t="s">
        <v>78</v>
      </c>
      <c r="H55" s="65">
        <f>SUM(H37,H39)+H5</f>
        <v>0</v>
      </c>
      <c r="I55" s="4"/>
      <c r="J55" s="4"/>
      <c r="K55" s="4"/>
      <c r="L55" s="4"/>
    </row>
    <row r="56" spans="1:12" x14ac:dyDescent="0.3">
      <c r="H56" s="4"/>
      <c r="I56" s="4"/>
      <c r="J56" s="4"/>
      <c r="K56" s="4"/>
      <c r="L56" s="4"/>
    </row>
    <row r="57" spans="1:12" x14ac:dyDescent="0.3">
      <c r="A57" s="6" t="s">
        <v>58</v>
      </c>
      <c r="H57" s="10" t="s">
        <v>17</v>
      </c>
      <c r="I57" s="11"/>
      <c r="J57" s="4"/>
      <c r="K57" s="4"/>
      <c r="L57" s="4"/>
    </row>
    <row r="58" spans="1:12" x14ac:dyDescent="0.3">
      <c r="A58" s="7" t="s">
        <v>59</v>
      </c>
      <c r="H58" s="37">
        <f>' Geact.Raming_excl. BTW'!H62</f>
        <v>0</v>
      </c>
      <c r="I58" s="37" t="str">
        <f>' Geact.Raming_excl. BTW'!I62</f>
        <v>m²</v>
      </c>
    </row>
    <row r="59" spans="1:12" x14ac:dyDescent="0.3">
      <c r="A59" s="52" t="s">
        <v>61</v>
      </c>
      <c r="H59" s="37">
        <f>' Geact.Raming_excl. BTW'!H63</f>
        <v>0</v>
      </c>
      <c r="I59" s="37">
        <f>' Geact.Raming_excl. BTW'!I63</f>
        <v>0</v>
      </c>
    </row>
    <row r="60" spans="1:12" x14ac:dyDescent="0.3">
      <c r="A60" s="53" t="s">
        <v>62</v>
      </c>
      <c r="H60" s="37">
        <f>' Geact.Raming_excl. BTW'!H64</f>
        <v>0</v>
      </c>
      <c r="I60" s="37">
        <f>' Geact.Raming_excl. BTW'!I64</f>
        <v>0</v>
      </c>
    </row>
    <row r="61" spans="1:12" x14ac:dyDescent="0.3">
      <c r="A61" s="7" t="s">
        <v>63</v>
      </c>
      <c r="H61" s="37">
        <f>' Geact.Raming_excl. BTW'!H65</f>
        <v>0</v>
      </c>
      <c r="I61" s="37" t="str">
        <f>' Geact.Raming_excl. BTW'!I65</f>
        <v>m²</v>
      </c>
    </row>
    <row r="62" spans="1:12" x14ac:dyDescent="0.3">
      <c r="A62" s="3"/>
      <c r="H62" s="39"/>
      <c r="I62" s="39"/>
    </row>
    <row r="63" spans="1:12" x14ac:dyDescent="0.3">
      <c r="A63" s="3" t="s">
        <v>64</v>
      </c>
      <c r="H63" s="37">
        <f>' Geact.Raming_excl. BTW'!H67</f>
        <v>0</v>
      </c>
    </row>
    <row r="65" spans="1:9" x14ac:dyDescent="0.3">
      <c r="A65" s="6" t="s">
        <v>79</v>
      </c>
      <c r="H65" s="10" t="s">
        <v>17</v>
      </c>
      <c r="I65" s="11"/>
    </row>
    <row r="66" spans="1:9" x14ac:dyDescent="0.3">
      <c r="A66" s="12" t="s">
        <v>79</v>
      </c>
      <c r="H66" s="13">
        <f>IFERROR(H55/H58,0)</f>
        <v>0</v>
      </c>
      <c r="I66" s="14" t="s">
        <v>67</v>
      </c>
    </row>
  </sheetData>
  <dataConsolidate/>
  <customSheetViews>
    <customSheetView guid="{9278FC9D-ACFF-4E64-8130-C6E47B2C0776}" scale="85">
      <selection activeCell="H43" sqref="H43"/>
      <pageMargins left="0.7" right="0.7" top="0.75" bottom="0.75" header="0.3" footer="0.3"/>
      <pageSetup paperSize="9" orientation="portrait" r:id="rId1"/>
    </customSheetView>
  </customSheetViews>
  <mergeCells count="1">
    <mergeCell ref="E1:I1"/>
  </mergeCell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'gegevens rekenblad'!$F$18:$F$20</xm:f>
          </x14:formula1>
          <xm:sqref>B3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E7933-8465-45D6-9F31-E9F88BCF331E}">
  <dimension ref="A2:N25"/>
  <sheetViews>
    <sheetView workbookViewId="0">
      <selection activeCell="A2" sqref="A2:XFD2"/>
    </sheetView>
  </sheetViews>
  <sheetFormatPr defaultColWidth="9.109375" defaultRowHeight="13.8" x14ac:dyDescent="0.25"/>
  <cols>
    <col min="1" max="1" width="56.44140625" style="95" customWidth="1"/>
    <col min="2" max="2" width="19.5546875" style="95" customWidth="1"/>
    <col min="3" max="3" width="1.88671875" style="95" customWidth="1"/>
    <col min="4" max="4" width="17.44140625" style="95" bestFit="1" customWidth="1"/>
    <col min="5" max="5" width="9.109375" style="95" customWidth="1"/>
    <col min="6" max="6" width="9.109375" style="95"/>
    <col min="7" max="7" width="1.77734375" style="95" customWidth="1"/>
    <col min="8" max="8" width="33.44140625" style="95" bestFit="1" customWidth="1"/>
    <col min="9" max="9" width="9.109375" style="95" customWidth="1"/>
    <col min="10" max="10" width="9.109375" style="95"/>
    <col min="11" max="11" width="1.77734375" style="95" customWidth="1"/>
    <col min="12" max="12" width="18.88671875" style="95" customWidth="1"/>
    <col min="13" max="13" width="9.109375" style="95" customWidth="1"/>
    <col min="14" max="16384" width="9.109375" style="95"/>
  </cols>
  <sheetData>
    <row r="2" spans="1:14" ht="14.4" x14ac:dyDescent="0.3">
      <c r="A2" s="101" t="s">
        <v>158</v>
      </c>
    </row>
    <row r="4" spans="1:14" ht="14.4" x14ac:dyDescent="0.3">
      <c r="A4" s="91" t="s">
        <v>112</v>
      </c>
      <c r="B4" s="92"/>
      <c r="C4" s="93"/>
      <c r="D4" s="92"/>
      <c r="E4" s="94"/>
      <c r="I4" s="94"/>
      <c r="M4" s="94"/>
    </row>
    <row r="5" spans="1:14" ht="28.8" x14ac:dyDescent="0.3">
      <c r="A5" s="96" t="s">
        <v>113</v>
      </c>
      <c r="B5" s="97">
        <f>SUM(B6:B8)</f>
        <v>0</v>
      </c>
      <c r="C5" s="93"/>
      <c r="D5" s="98" t="s">
        <v>118</v>
      </c>
      <c r="E5" s="93" t="s">
        <v>124</v>
      </c>
      <c r="F5" s="93" t="s">
        <v>119</v>
      </c>
      <c r="H5" s="98" t="s">
        <v>120</v>
      </c>
      <c r="I5" s="93" t="s">
        <v>124</v>
      </c>
      <c r="J5" s="93" t="s">
        <v>119</v>
      </c>
      <c r="L5" s="98" t="s">
        <v>121</v>
      </c>
      <c r="M5" s="93" t="s">
        <v>124</v>
      </c>
      <c r="N5" s="93" t="s">
        <v>119</v>
      </c>
    </row>
    <row r="6" spans="1:14" ht="14.4" x14ac:dyDescent="0.3">
      <c r="A6" s="96" t="s">
        <v>114</v>
      </c>
      <c r="B6" s="99">
        <f>F16</f>
        <v>0</v>
      </c>
      <c r="C6" s="100"/>
      <c r="D6" s="101" t="s">
        <v>125</v>
      </c>
      <c r="E6" s="94">
        <v>0</v>
      </c>
      <c r="F6" s="94">
        <v>0</v>
      </c>
      <c r="H6" s="101" t="s">
        <v>125</v>
      </c>
      <c r="I6" s="94">
        <v>0</v>
      </c>
      <c r="J6" s="94">
        <v>0</v>
      </c>
      <c r="L6" s="101" t="s">
        <v>125</v>
      </c>
      <c r="M6" s="94">
        <v>0</v>
      </c>
      <c r="N6" s="94">
        <v>0</v>
      </c>
    </row>
    <row r="7" spans="1:14" ht="14.4" x14ac:dyDescent="0.3">
      <c r="A7" s="96" t="s">
        <v>115</v>
      </c>
      <c r="B7" s="99">
        <f>J16</f>
        <v>0</v>
      </c>
      <c r="C7" s="100"/>
      <c r="E7" s="94">
        <v>0</v>
      </c>
      <c r="F7" s="94">
        <v>0</v>
      </c>
      <c r="I7" s="94">
        <v>0</v>
      </c>
      <c r="J7" s="94">
        <v>0</v>
      </c>
      <c r="M7" s="94">
        <v>0</v>
      </c>
      <c r="N7" s="94">
        <v>0</v>
      </c>
    </row>
    <row r="8" spans="1:14" ht="14.4" x14ac:dyDescent="0.3">
      <c r="A8" s="96" t="s">
        <v>116</v>
      </c>
      <c r="B8" s="99">
        <f>N16</f>
        <v>0</v>
      </c>
      <c r="C8" s="100"/>
      <c r="E8" s="94">
        <v>0</v>
      </c>
      <c r="F8" s="94">
        <v>0</v>
      </c>
      <c r="I8" s="94">
        <v>0</v>
      </c>
      <c r="J8" s="94">
        <v>0</v>
      </c>
      <c r="M8" s="94">
        <v>0</v>
      </c>
      <c r="N8" s="94">
        <v>0</v>
      </c>
    </row>
    <row r="9" spans="1:14" ht="14.4" x14ac:dyDescent="0.3">
      <c r="A9" s="102"/>
      <c r="B9" s="94"/>
      <c r="C9" s="93"/>
      <c r="E9" s="94">
        <v>0</v>
      </c>
      <c r="F9" s="94">
        <v>0</v>
      </c>
      <c r="I9" s="94">
        <v>0</v>
      </c>
      <c r="J9" s="94">
        <v>0</v>
      </c>
      <c r="M9" s="94">
        <v>0</v>
      </c>
      <c r="N9" s="94">
        <v>0</v>
      </c>
    </row>
    <row r="10" spans="1:14" ht="14.4" x14ac:dyDescent="0.3">
      <c r="A10" s="103"/>
      <c r="B10" s="102"/>
      <c r="C10" s="102"/>
      <c r="E10" s="94">
        <v>0</v>
      </c>
      <c r="F10" s="94">
        <v>0</v>
      </c>
      <c r="I10" s="94">
        <v>0</v>
      </c>
      <c r="J10" s="94">
        <v>0</v>
      </c>
      <c r="M10" s="94">
        <v>0</v>
      </c>
      <c r="N10" s="94">
        <v>0</v>
      </c>
    </row>
    <row r="11" spans="1:14" ht="14.4" x14ac:dyDescent="0.3">
      <c r="A11" s="102"/>
      <c r="B11" s="94"/>
      <c r="C11" s="94"/>
      <c r="E11" s="94">
        <v>0</v>
      </c>
      <c r="F11" s="94">
        <v>0</v>
      </c>
      <c r="I11" s="94">
        <v>0</v>
      </c>
      <c r="J11" s="94">
        <v>0</v>
      </c>
      <c r="M11" s="94">
        <v>0</v>
      </c>
      <c r="N11" s="94">
        <v>0</v>
      </c>
    </row>
    <row r="12" spans="1:14" ht="14.4" x14ac:dyDescent="0.3">
      <c r="A12" s="102"/>
      <c r="B12" s="94"/>
      <c r="C12" s="94"/>
      <c r="E12" s="94">
        <v>0</v>
      </c>
      <c r="F12" s="94">
        <v>0</v>
      </c>
      <c r="I12" s="94">
        <v>0</v>
      </c>
      <c r="J12" s="94">
        <v>0</v>
      </c>
      <c r="M12" s="94">
        <v>0</v>
      </c>
      <c r="N12" s="94">
        <v>0</v>
      </c>
    </row>
    <row r="13" spans="1:14" ht="14.4" x14ac:dyDescent="0.3">
      <c r="A13" s="102"/>
      <c r="B13" s="94"/>
      <c r="C13" s="94"/>
      <c r="E13" s="94">
        <v>0</v>
      </c>
      <c r="F13" s="94">
        <v>0</v>
      </c>
      <c r="I13" s="94">
        <v>0</v>
      </c>
      <c r="J13" s="94">
        <v>0</v>
      </c>
      <c r="M13" s="94">
        <v>0</v>
      </c>
      <c r="N13" s="94">
        <v>0</v>
      </c>
    </row>
    <row r="14" spans="1:14" ht="14.4" x14ac:dyDescent="0.3">
      <c r="A14" s="102"/>
      <c r="B14" s="94"/>
      <c r="C14" s="94"/>
      <c r="E14" s="94">
        <v>0</v>
      </c>
      <c r="F14" s="94">
        <v>0</v>
      </c>
      <c r="I14" s="94">
        <v>0</v>
      </c>
      <c r="J14" s="94">
        <v>0</v>
      </c>
      <c r="M14" s="94">
        <v>0</v>
      </c>
      <c r="N14" s="94">
        <v>0</v>
      </c>
    </row>
    <row r="15" spans="1:14" ht="15" thickBot="1" x14ac:dyDescent="0.35">
      <c r="A15" s="102"/>
      <c r="B15" s="104"/>
      <c r="C15" s="102"/>
      <c r="E15" s="94">
        <v>0</v>
      </c>
      <c r="F15" s="94">
        <v>0</v>
      </c>
      <c r="I15" s="94">
        <v>0</v>
      </c>
      <c r="J15" s="94">
        <v>0</v>
      </c>
      <c r="M15" s="94">
        <v>0</v>
      </c>
      <c r="N15" s="94">
        <v>0</v>
      </c>
    </row>
    <row r="16" spans="1:14" ht="15" thickBot="1" x14ac:dyDescent="0.35">
      <c r="A16" s="102"/>
      <c r="B16" s="104"/>
      <c r="C16" s="102"/>
      <c r="E16" s="105">
        <f>SUM(E6:E15)</f>
        <v>0</v>
      </c>
      <c r="F16" s="105">
        <f>SUM(F6:F15)</f>
        <v>0</v>
      </c>
      <c r="I16" s="105">
        <f>SUM(I6:I15)</f>
        <v>0</v>
      </c>
      <c r="J16" s="105">
        <f>SUM(J6:J15)</f>
        <v>0</v>
      </c>
      <c r="M16" s="105">
        <f>SUM(M6:M15)</f>
        <v>0</v>
      </c>
      <c r="N16" s="105">
        <f>SUM(N6:N15)</f>
        <v>0</v>
      </c>
    </row>
    <row r="17" spans="1:3" ht="14.4" x14ac:dyDescent="0.3">
      <c r="A17" s="102"/>
      <c r="B17" s="104"/>
      <c r="C17" s="102"/>
    </row>
    <row r="18" spans="1:3" ht="14.4" x14ac:dyDescent="0.3">
      <c r="A18" s="93"/>
      <c r="B18" s="93"/>
      <c r="C18" s="93"/>
    </row>
    <row r="19" spans="1:3" ht="14.4" x14ac:dyDescent="0.3">
      <c r="A19" t="s">
        <v>126</v>
      </c>
      <c r="B19" s="93"/>
      <c r="C19" s="93"/>
    </row>
    <row r="20" spans="1:3" ht="14.4" x14ac:dyDescent="0.3">
      <c r="A20" s="106" t="s">
        <v>127</v>
      </c>
    </row>
    <row r="21" spans="1:3" ht="43.2" x14ac:dyDescent="0.3">
      <c r="A21" s="107" t="s">
        <v>128</v>
      </c>
    </row>
    <row r="22" spans="1:3" ht="14.4" x14ac:dyDescent="0.3">
      <c r="A22" s="106" t="s">
        <v>129</v>
      </c>
    </row>
    <row r="23" spans="1:3" ht="14.4" x14ac:dyDescent="0.3">
      <c r="A23" s="1" t="s">
        <v>130</v>
      </c>
    </row>
    <row r="24" spans="1:3" ht="14.4" x14ac:dyDescent="0.3">
      <c r="A24" s="106" t="s">
        <v>131</v>
      </c>
    </row>
    <row r="25" spans="1:3" ht="14.4" x14ac:dyDescent="0.3">
      <c r="A25" s="1" t="s">
        <v>132</v>
      </c>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D87D6980-B722-44D9-BC21-253429B1BF13}">
          <x14:formula1>
            <xm:f>'C:\Users\derackch\Desktop\Evaluatieformulieren_PH\[Evaluatieformulier_PH_oud.xlsx]gegevens rekenblad'!#REF!</xm:f>
          </x14:formula1>
          <xm:sqref>C11:C14</xm:sqref>
        </x14:dataValidation>
        <x14:dataValidation type="list" allowBlank="1" showInputMessage="1" showErrorMessage="1" xr:uid="{A3AE5C69-838E-440F-9D00-F6C710FB6221}">
          <x14:formula1>
            <xm:f>'C:\Users\derackch\Desktop\Evaluatieformulieren_PH\[Evaluatieformulier_PH_oud.xlsx]gegevens rekenblad'!#REF!</xm:f>
          </x14:formula1>
          <xm:sqref>B4 D4:E4 I4 M4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A6595-A1BD-4CB4-B7E9-C8389541E0BC}">
  <sheetPr>
    <pageSetUpPr fitToPage="1"/>
  </sheetPr>
  <dimension ref="A2:D38"/>
  <sheetViews>
    <sheetView topLeftCell="A7" workbookViewId="0">
      <selection activeCell="B25" sqref="B25"/>
    </sheetView>
  </sheetViews>
  <sheetFormatPr defaultRowHeight="14.4" x14ac:dyDescent="0.3"/>
  <cols>
    <col min="1" max="1" width="71.109375" customWidth="1"/>
    <col min="2" max="2" width="16" bestFit="1" customWidth="1"/>
    <col min="3" max="3" width="11.5546875" bestFit="1" customWidth="1"/>
    <col min="4" max="4" width="9.6640625" bestFit="1" customWidth="1"/>
  </cols>
  <sheetData>
    <row r="2" spans="1:4" x14ac:dyDescent="0.3">
      <c r="A2" s="101" t="s">
        <v>158</v>
      </c>
    </row>
    <row r="4" spans="1:4" x14ac:dyDescent="0.3">
      <c r="A4" t="s">
        <v>153</v>
      </c>
    </row>
    <row r="6" spans="1:4" x14ac:dyDescent="0.3">
      <c r="A6" s="109" t="s">
        <v>133</v>
      </c>
    </row>
    <row r="7" spans="1:4" x14ac:dyDescent="0.3">
      <c r="A7" s="106" t="s">
        <v>134</v>
      </c>
    </row>
    <row r="8" spans="1:4" x14ac:dyDescent="0.3">
      <c r="A8" t="s">
        <v>135</v>
      </c>
      <c r="B8" s="110">
        <v>0</v>
      </c>
      <c r="C8" t="s">
        <v>117</v>
      </c>
    </row>
    <row r="9" spans="1:4" x14ac:dyDescent="0.3">
      <c r="A9" s="111" t="s">
        <v>136</v>
      </c>
    </row>
    <row r="10" spans="1:4" x14ac:dyDescent="0.3">
      <c r="A10" t="s">
        <v>137</v>
      </c>
      <c r="B10" s="110">
        <v>0</v>
      </c>
      <c r="C10" t="s">
        <v>117</v>
      </c>
    </row>
    <row r="11" spans="1:4" x14ac:dyDescent="0.3">
      <c r="A11" s="112" t="s">
        <v>138</v>
      </c>
    </row>
    <row r="12" spans="1:4" x14ac:dyDescent="0.3">
      <c r="A12" s="113" t="s">
        <v>139</v>
      </c>
    </row>
    <row r="13" spans="1:4" x14ac:dyDescent="0.3">
      <c r="A13" s="114" t="s">
        <v>140</v>
      </c>
      <c r="B13" s="110">
        <v>0</v>
      </c>
      <c r="C13" t="s">
        <v>60</v>
      </c>
      <c r="D13" s="1"/>
    </row>
    <row r="14" spans="1:4" x14ac:dyDescent="0.3">
      <c r="A14" s="115"/>
    </row>
    <row r="15" spans="1:4" x14ac:dyDescent="0.3">
      <c r="A15" s="113" t="s">
        <v>141</v>
      </c>
    </row>
    <row r="16" spans="1:4" x14ac:dyDescent="0.3">
      <c r="A16" s="114" t="s">
        <v>142</v>
      </c>
      <c r="B16" s="110">
        <v>0</v>
      </c>
      <c r="C16" t="s">
        <v>143</v>
      </c>
      <c r="D16" s="1"/>
    </row>
    <row r="18" spans="1:4" x14ac:dyDescent="0.3">
      <c r="A18" s="106" t="s">
        <v>144</v>
      </c>
    </row>
    <row r="19" spans="1:4" x14ac:dyDescent="0.3">
      <c r="A19" s="1" t="s">
        <v>145</v>
      </c>
    </row>
    <row r="20" spans="1:4" x14ac:dyDescent="0.3">
      <c r="A20" s="106"/>
    </row>
    <row r="21" spans="1:4" x14ac:dyDescent="0.3">
      <c r="A21" t="s">
        <v>146</v>
      </c>
      <c r="B21" s="110">
        <v>0</v>
      </c>
      <c r="C21" t="s">
        <v>60</v>
      </c>
      <c r="D21" s="108"/>
    </row>
    <row r="22" spans="1:4" x14ac:dyDescent="0.3">
      <c r="A22" t="s">
        <v>147</v>
      </c>
      <c r="B22" s="110">
        <v>0</v>
      </c>
      <c r="C22" t="s">
        <v>117</v>
      </c>
    </row>
    <row r="24" spans="1:4" x14ac:dyDescent="0.3">
      <c r="A24" t="s">
        <v>148</v>
      </c>
      <c r="B24" s="116" t="e">
        <f>B21/17/B22</f>
        <v>#DIV/0!</v>
      </c>
      <c r="D24" s="108"/>
    </row>
    <row r="26" spans="1:4" x14ac:dyDescent="0.3">
      <c r="A26" s="109" t="s">
        <v>149</v>
      </c>
      <c r="D26" s="108"/>
    </row>
    <row r="27" spans="1:4" x14ac:dyDescent="0.3">
      <c r="A27" s="106" t="s">
        <v>150</v>
      </c>
    </row>
    <row r="28" spans="1:4" ht="43.2" x14ac:dyDescent="0.3">
      <c r="A28" s="117" t="s">
        <v>151</v>
      </c>
      <c r="B28" s="110">
        <v>0</v>
      </c>
      <c r="C28" t="s">
        <v>60</v>
      </c>
      <c r="D28" s="108"/>
    </row>
    <row r="30" spans="1:4" x14ac:dyDescent="0.3">
      <c r="A30" s="118" t="s">
        <v>152</v>
      </c>
      <c r="B30" s="119">
        <f>B28/15</f>
        <v>0</v>
      </c>
    </row>
    <row r="32" spans="1:4" x14ac:dyDescent="0.3">
      <c r="A32" t="s">
        <v>126</v>
      </c>
    </row>
    <row r="33" spans="1:1" x14ac:dyDescent="0.3">
      <c r="A33" s="106" t="s">
        <v>127</v>
      </c>
    </row>
    <row r="34" spans="1:1" ht="28.8" x14ac:dyDescent="0.3">
      <c r="A34" s="107" t="s">
        <v>128</v>
      </c>
    </row>
    <row r="35" spans="1:1" x14ac:dyDescent="0.3">
      <c r="A35" s="106" t="s">
        <v>129</v>
      </c>
    </row>
    <row r="36" spans="1:1" x14ac:dyDescent="0.3">
      <c r="A36" s="1" t="s">
        <v>130</v>
      </c>
    </row>
    <row r="37" spans="1:1" x14ac:dyDescent="0.3">
      <c r="A37" s="106" t="s">
        <v>131</v>
      </c>
    </row>
    <row r="38" spans="1:1" x14ac:dyDescent="0.3">
      <c r="A38" s="1" t="s">
        <v>132</v>
      </c>
    </row>
  </sheetData>
  <pageMargins left="0.7" right="0.7" top="0.75" bottom="0.75" header="0.3" footer="0.3"/>
  <pageSetup paperSize="9" scale="7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I33"/>
  <sheetViews>
    <sheetView topLeftCell="A10" workbookViewId="0">
      <selection activeCell="B34" sqref="B34"/>
    </sheetView>
  </sheetViews>
  <sheetFormatPr defaultRowHeight="14.4" x14ac:dyDescent="0.3"/>
  <cols>
    <col min="1" max="1" width="14.109375" customWidth="1"/>
  </cols>
  <sheetData>
    <row r="2" spans="1:9" x14ac:dyDescent="0.3">
      <c r="A2" s="1" t="s">
        <v>3</v>
      </c>
      <c r="I2" s="5">
        <v>2009</v>
      </c>
    </row>
    <row r="3" spans="1:9" x14ac:dyDescent="0.3">
      <c r="A3" t="s">
        <v>80</v>
      </c>
      <c r="I3" s="5">
        <v>2010</v>
      </c>
    </row>
    <row r="4" spans="1:9" x14ac:dyDescent="0.3">
      <c r="A4" t="s">
        <v>81</v>
      </c>
      <c r="I4" s="5">
        <v>2011</v>
      </c>
    </row>
    <row r="5" spans="1:9" x14ac:dyDescent="0.3">
      <c r="A5" t="s">
        <v>82</v>
      </c>
      <c r="I5" s="5">
        <v>2012</v>
      </c>
    </row>
    <row r="6" spans="1:9" x14ac:dyDescent="0.3">
      <c r="A6" t="s">
        <v>83</v>
      </c>
      <c r="I6" s="5">
        <v>2013</v>
      </c>
    </row>
    <row r="7" spans="1:9" x14ac:dyDescent="0.3">
      <c r="A7" t="s">
        <v>84</v>
      </c>
      <c r="I7" s="5">
        <v>2014</v>
      </c>
    </row>
    <row r="8" spans="1:9" x14ac:dyDescent="0.3">
      <c r="A8" t="s">
        <v>85</v>
      </c>
      <c r="I8" s="5">
        <v>2015</v>
      </c>
    </row>
    <row r="9" spans="1:9" x14ac:dyDescent="0.3">
      <c r="A9" t="s">
        <v>86</v>
      </c>
      <c r="I9" s="5">
        <v>2016</v>
      </c>
    </row>
    <row r="12" spans="1:9" x14ac:dyDescent="0.3">
      <c r="A12" s="1" t="s">
        <v>2</v>
      </c>
    </row>
    <row r="13" spans="1:9" x14ac:dyDescent="0.3">
      <c r="A13" t="s">
        <v>4</v>
      </c>
    </row>
    <row r="14" spans="1:9" x14ac:dyDescent="0.3">
      <c r="A14" t="s">
        <v>5</v>
      </c>
      <c r="F14" t="s">
        <v>87</v>
      </c>
    </row>
    <row r="15" spans="1:9" x14ac:dyDescent="0.3">
      <c r="A15" t="s">
        <v>6</v>
      </c>
      <c r="F15" t="s">
        <v>88</v>
      </c>
    </row>
    <row r="16" spans="1:9" x14ac:dyDescent="0.3">
      <c r="A16" t="s">
        <v>89</v>
      </c>
    </row>
    <row r="17" spans="1:6" x14ac:dyDescent="0.3">
      <c r="A17" t="s">
        <v>7</v>
      </c>
      <c r="F17" t="s">
        <v>2</v>
      </c>
    </row>
    <row r="18" spans="1:6" x14ac:dyDescent="0.3">
      <c r="A18" t="s">
        <v>90</v>
      </c>
      <c r="F18" t="s">
        <v>91</v>
      </c>
    </row>
    <row r="19" spans="1:6" x14ac:dyDescent="0.3">
      <c r="A19" t="s">
        <v>40</v>
      </c>
      <c r="F19" t="s">
        <v>92</v>
      </c>
    </row>
    <row r="20" spans="1:6" x14ac:dyDescent="0.3">
      <c r="A20" t="s">
        <v>93</v>
      </c>
      <c r="F20" t="s">
        <v>94</v>
      </c>
    </row>
    <row r="21" spans="1:6" x14ac:dyDescent="0.3">
      <c r="F21" t="s">
        <v>95</v>
      </c>
    </row>
    <row r="22" spans="1:6" x14ac:dyDescent="0.3">
      <c r="F22" t="s">
        <v>96</v>
      </c>
    </row>
    <row r="23" spans="1:6" x14ac:dyDescent="0.3">
      <c r="A23" t="s">
        <v>77</v>
      </c>
      <c r="E23" t="s">
        <v>97</v>
      </c>
    </row>
    <row r="24" spans="1:6" x14ac:dyDescent="0.3">
      <c r="A24">
        <v>2009</v>
      </c>
      <c r="B24">
        <v>1.4976100000000001</v>
      </c>
      <c r="F24" s="59">
        <v>0.06</v>
      </c>
    </row>
    <row r="25" spans="1:6" x14ac:dyDescent="0.3">
      <c r="A25">
        <v>2010</v>
      </c>
      <c r="B25">
        <v>1.49139</v>
      </c>
      <c r="F25" s="59">
        <v>0.12</v>
      </c>
    </row>
    <row r="26" spans="1:6" x14ac:dyDescent="0.3">
      <c r="A26">
        <v>2011</v>
      </c>
      <c r="B26">
        <v>1.5736699999999999</v>
      </c>
      <c r="F26" s="59">
        <v>0.21</v>
      </c>
    </row>
    <row r="27" spans="1:6" x14ac:dyDescent="0.3">
      <c r="A27">
        <v>2012</v>
      </c>
      <c r="B27">
        <v>1.6204400000000001</v>
      </c>
    </row>
    <row r="28" spans="1:6" x14ac:dyDescent="0.3">
      <c r="A28">
        <v>2013</v>
      </c>
      <c r="B28">
        <v>1.63645</v>
      </c>
    </row>
    <row r="29" spans="1:6" x14ac:dyDescent="0.3">
      <c r="A29">
        <v>2014</v>
      </c>
      <c r="B29">
        <v>1.6244099999999999</v>
      </c>
    </row>
    <row r="30" spans="1:6" x14ac:dyDescent="0.3">
      <c r="A30">
        <v>2015</v>
      </c>
      <c r="B30">
        <v>1.62165</v>
      </c>
    </row>
    <row r="31" spans="1:6" x14ac:dyDescent="0.3">
      <c r="A31">
        <v>2016</v>
      </c>
      <c r="B31">
        <v>1.5650299999999999</v>
      </c>
    </row>
    <row r="32" spans="1:6" x14ac:dyDescent="0.3">
      <c r="A32">
        <v>2017</v>
      </c>
      <c r="B32">
        <v>1.6338600000000001</v>
      </c>
    </row>
    <row r="33" spans="1:2" x14ac:dyDescent="0.3">
      <c r="A33">
        <v>2018</v>
      </c>
      <c r="B33">
        <v>1.70703</v>
      </c>
    </row>
  </sheetData>
  <customSheetViews>
    <customSheetView guid="{9278FC9D-ACFF-4E64-8130-C6E47B2C0776}" state="hidden" topLeftCell="A4">
      <selection activeCell="I21" sqref="I21"/>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A7791B1BA6574F85BC536B7D913616" ma:contentTypeVersion="4" ma:contentTypeDescription="Een nieuw document maken." ma:contentTypeScope="" ma:versionID="736aa1f2b2fe0d0373064a4f638a8a26">
  <xsd:schema xmlns:xsd="http://www.w3.org/2001/XMLSchema" xmlns:xs="http://www.w3.org/2001/XMLSchema" xmlns:p="http://schemas.microsoft.com/office/2006/metadata/properties" xmlns:ns2="3f444a5e-8a5b-472c-bf48-f8635f09995f" xmlns:ns3="206c35d4-37f3-47d2-9b48-5e52a025f4fe" targetNamespace="http://schemas.microsoft.com/office/2006/metadata/properties" ma:root="true" ma:fieldsID="ce96b869446b1d0edb2e4a1be4906ffc" ns2:_="" ns3:_="">
    <xsd:import namespace="3f444a5e-8a5b-472c-bf48-f8635f09995f"/>
    <xsd:import namespace="206c35d4-37f3-47d2-9b48-5e52a025f4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444a5e-8a5b-472c-bf48-f8635f09995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6c35d4-37f3-47d2-9b48-5e52a025f4fe"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f444a5e-8a5b-472c-bf48-f8635f09995f">
      <UserInfo>
        <DisplayName>Feys Sara VIPA</DisplayName>
        <AccountId>17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3FCF16-684D-431F-BAE6-833BE4CD647C}"/>
</file>

<file path=customXml/itemProps2.xml><?xml version="1.0" encoding="utf-8"?>
<ds:datastoreItem xmlns:ds="http://schemas.openxmlformats.org/officeDocument/2006/customXml" ds:itemID="{A46A7AF5-54BE-4D39-AAD7-E111969C6E82}">
  <ds:schemaRefs>
    <ds:schemaRef ds:uri="http://schemas.microsoft.com/office/2006/metadata/properties"/>
    <ds:schemaRef ds:uri="http://purl.org/dc/terms/"/>
    <ds:schemaRef ds:uri="http://schemas.openxmlformats.org/package/2006/metadata/core-properties"/>
    <ds:schemaRef ds:uri="3f444a5e-8a5b-472c-bf48-f8635f09995f"/>
    <ds:schemaRef ds:uri="http://schemas.microsoft.com/office/2006/documentManagement/types"/>
    <ds:schemaRef ds:uri="http://schemas.microsoft.com/office/infopath/2007/PartnerControls"/>
    <ds:schemaRef ds:uri="8223b70e-2368-475a-8851-18f8ce38efaa"/>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6D4463E7-6384-48E9-9CD2-78A0E44F14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intro</vt:lpstr>
      <vt:lpstr> Geact.Raming_excl. BTW</vt:lpstr>
      <vt:lpstr> Geact.Raming_incl BTW</vt:lpstr>
      <vt:lpstr>Oppervlaktegegevens</vt:lpstr>
      <vt:lpstr>Deelforfaits</vt:lpstr>
      <vt:lpstr>gegevens rekenblad</vt:lpstr>
    </vt:vector>
  </TitlesOfParts>
  <Manager/>
  <Company>Vlaamse 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Feys, Sara VIPA</dc:creator>
  <cp:keywords/>
  <dc:description/>
  <cp:lastModifiedBy>De Racker, Christine</cp:lastModifiedBy>
  <cp:revision/>
  <dcterms:created xsi:type="dcterms:W3CDTF">2015-11-24T15:37:30Z</dcterms:created>
  <dcterms:modified xsi:type="dcterms:W3CDTF">2019-04-17T12:10:34Z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0x010100A4A7791B1BA6574F85BC536B7D913616</vt:lpwstr>
  </property>
</Properties>
</file>